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 yWindow="400" windowWidth="14260" windowHeight="8700" firstSheet="1" activeTab="1"/>
  </bookViews>
  <sheets>
    <sheet name="Introduction" sheetId="1" r:id="rId1"/>
    <sheet name=" Checklist" sheetId="2" r:id="rId2"/>
    <sheet name="Summary" sheetId="3" r:id="rId3"/>
    <sheet name="Checklist Notes &amp; Pics" sheetId="4" r:id="rId4"/>
  </sheets>
  <definedNames>
    <definedName name="_xlnm.Print_Area" localSheetId="1">' Checklist'!$A$2:$G$127</definedName>
    <definedName name="_xlnm.Print_Area" localSheetId="0">'Introduction'!$B$1:$B$28</definedName>
  </definedNames>
  <calcPr fullCalcOnLoad="1"/>
</workbook>
</file>

<file path=xl/sharedStrings.xml><?xml version="1.0" encoding="utf-8"?>
<sst xmlns="http://schemas.openxmlformats.org/spreadsheetml/2006/main" count="210" uniqueCount="146">
  <si>
    <t>Expansion joints are adequate to avoid irregular cracking in floors and are limited to the extent possible</t>
  </si>
  <si>
    <t>Bases of drains are supported with a robust foundation to prevent settling</t>
  </si>
  <si>
    <t xml:space="preserve">Trench drains are prohibited </t>
  </si>
  <si>
    <t xml:space="preserve">Cleanup hoses are stored outside of process areas when not in use. </t>
  </si>
  <si>
    <t>Rinse systems are operated at city water pressure to limit overspray and creation of aerosols.</t>
  </si>
  <si>
    <t>Hand washing and sanitizing sinks (hands free) are provided in transition areas.</t>
  </si>
  <si>
    <t>Hurdles are installed (foot baths, doorway foamers, boot washers) at locations as required to maintain zones of control.</t>
  </si>
  <si>
    <t xml:space="preserve">Cleaning systems (e.g., COP, CIP, equipment washers) are provided to facilitate proper cleaning and sanitizing of equipment based on sanitation needs. </t>
  </si>
  <si>
    <t>Version Date: January 27, 2011</t>
  </si>
  <si>
    <t>HVAC/refrigeration system components are located to avoid risks of product contamination through air flow or condensation.</t>
  </si>
  <si>
    <t xml:space="preserve">The equipment and facility layout allows access to overhead areas  (ductwork, lights, etc.) for inspection and cleaning. </t>
  </si>
  <si>
    <t>Items attached directly to a building surface such as electric conduit, water lines, have at a minimum 1 inch standoff from wall surface.</t>
  </si>
  <si>
    <t>Dairy Facility Design Checklist</t>
  </si>
  <si>
    <t>/</t>
  </si>
  <si>
    <t>% Earned</t>
  </si>
  <si>
    <t>COMMENTS</t>
  </si>
  <si>
    <t>The purpose of the summary worksheet is to quantity the level of continuous improvement.  Acceptance is based on ability, time, resources, and cost of implementing and maintaining controls for all noted marginal and unacceptable ratings.</t>
  </si>
  <si>
    <t>Active control barriers prevent uncontrolled movement between RTE / high hygiene and non-RTE / lower hygiene areas.</t>
  </si>
  <si>
    <t>Facility is divided into hygienic zones and facility drawings accurately reflect hygienic zones</t>
  </si>
  <si>
    <t xml:space="preserve">Restrooms are located outside of from RTE / high hygiene areas </t>
  </si>
  <si>
    <t>Movement of employees, contractors, and other visitors through the facility is predetermined and controlled</t>
  </si>
  <si>
    <t>Systems are in place for sanitary transportation of packaging materials and ingredients into RTE / high hygiene areas to minimize cross contamination</t>
  </si>
  <si>
    <t xml:space="preserve">Floor design and drainage systems prevent standing water and wet floors </t>
  </si>
  <si>
    <t xml:space="preserve">Critical process air is adequately filtered to protect micro sensitivity of the product based on quality and pathogen control risks. </t>
  </si>
  <si>
    <t xml:space="preserve">Makeup air is sufficient to maintain specified clean areas positive to adjacent rooms. </t>
  </si>
  <si>
    <t>Air handling system components for RTE / high hygiene areas meet the 10 Principles of Equipment Sanitary Design</t>
  </si>
  <si>
    <t xml:space="preserve">Storm water system is properly designed and maintained to prevent standing water on the site with retention basins. </t>
  </si>
  <si>
    <t>Roof flashing systems prevent harborage of insects, birds and rodents and roof is sloped and drains freely.</t>
  </si>
  <si>
    <t xml:space="preserve">All louvers, fans, vents and openings have insect screens and vents prevent pigeon harborage. </t>
  </si>
  <si>
    <t xml:space="preserve">All voids associated with utility penetrations (e.g., electrical weather heads, gas mains, sprinkler risers) are sealed. </t>
  </si>
  <si>
    <t>Concrete wall panels are caulked from roof to footing</t>
  </si>
  <si>
    <t>Aisles are sufficiently spacious for maintenance, sanitation to access with equipment and materials movement</t>
  </si>
  <si>
    <t>There is sufficient access to clean building elements (e.g., columns, beams, bracing) and wall / floor interfaces.</t>
  </si>
  <si>
    <t>There is an interior perimeter inspection zone of 18 inches to allow for inspection and cleaning.</t>
  </si>
  <si>
    <t>Suspended ceilings are smooth, cleanable (both sides)  and at a uniform height</t>
  </si>
  <si>
    <t>Closed cell or encapsulated insulation is used</t>
  </si>
  <si>
    <t>All-thread rods are not used and other threaded surfaces are minimized</t>
  </si>
  <si>
    <t>Floors are constructed to prevent harborage, impervious, easily cleanable and resistant to wear and corrosion</t>
  </si>
  <si>
    <t>Horizontal piping and conduits are not installed above exposed product or processing equipment</t>
  </si>
  <si>
    <t>Piping is properly insulated to prevent condensation when the surface temperature is expected to be below room dew point</t>
  </si>
  <si>
    <t>Lockable fasteners are used on hangers and attachments to avoid risk of foreign material contamination</t>
  </si>
  <si>
    <t>Glass components are used only where necessary, and are properly protected to avoid risk of foreign material contamination</t>
  </si>
  <si>
    <t>Compressed air is dried to a pressure dew point below the lowest ambient temperature to prevent moisture accumulation in air lines</t>
  </si>
  <si>
    <t>Backflow preventers or air gaps prevent cross-contamination of potable water supply</t>
  </si>
  <si>
    <t xml:space="preserve">Horizontal structural members have no flat surfaces where dust or soil could accumulate. </t>
  </si>
  <si>
    <t>Controls are in place to prevent condensation</t>
  </si>
  <si>
    <t>All rooms have their pressures controlled to ensure the airflow will be from clean to less clean areas</t>
  </si>
  <si>
    <t>Dock doors have a dock seal or shelter and are weather stripped and rodent proofed.</t>
  </si>
  <si>
    <t xml:space="preserve">Transition areas with hurdles exist between raw and RTE areas or from lower to higher hygiene areas.     </t>
  </si>
  <si>
    <t>Separate equipment and tool storage areas exist for RTE/ high hygiene versus non-RTE / lower hygiene areas.</t>
  </si>
  <si>
    <t>Separate QA labs exist for RTE / high hygiene and non-RTE / lower hygiene areas</t>
  </si>
  <si>
    <t>Color codes (e.g., garments, helmets) are used to identify hygiene areas</t>
  </si>
  <si>
    <t>Systems are in place for sanitary transportation of rework into RTE / high hygiene areas</t>
  </si>
  <si>
    <t>Systems are in place for sanitary removal of trash from RTE / high hygiene areas</t>
  </si>
  <si>
    <t>Piping and conduits are located and spaced to facilitate access, cleaning and sanitation and are  routed outside of process areas wherever possible</t>
  </si>
  <si>
    <t>Description</t>
  </si>
  <si>
    <t>Wall and curb surfaces drain freely without pockets, ledges and nooks</t>
  </si>
  <si>
    <t>Areas above ceilings do not accumulate water</t>
  </si>
  <si>
    <t>Equipment wastewater discharges are piped directly to drains</t>
  </si>
  <si>
    <t>Drain pans are sloped to be free draining</t>
  </si>
  <si>
    <t>Room temperature meets process requirements</t>
  </si>
  <si>
    <t>Provision is made to capture high concentrations of heat, moisture and particulates at the source</t>
  </si>
  <si>
    <t>HVAC/refrigeration systems are dedicated appropriately to specific control zones to prevent cross-contamination</t>
  </si>
  <si>
    <t xml:space="preserve">Driveways, parking lots and pedestrian walkways are paved  and drain to prevent standing water </t>
  </si>
  <si>
    <t>Landscaping and grounds are designed to minimize attraction and harborage of insects and rodents</t>
  </si>
  <si>
    <t>Adequate trash receptacles in pedestrian traffic areas are provided</t>
  </si>
  <si>
    <t>Insect attractant lighting is positioned to draw insects away from the building</t>
  </si>
  <si>
    <t>Grading provides positive drainage away from building</t>
  </si>
  <si>
    <t>Finished floor elevation is higher than adjacent grades to prevent storm water ingress into building</t>
  </si>
  <si>
    <t>External operations (e.g., trailer cleaning, bulk storage, trash and waste management) are designed and positioned to prevent unsanitary impact on the facility</t>
  </si>
  <si>
    <t>A minimum of 18" of asphalt, gravel or concrete borders are present on all exterior sides of the facility</t>
  </si>
  <si>
    <t>Building envelope (i.e., shell, skin) is constructed of materials that are solid, impervious, and free of cracks and voids</t>
  </si>
  <si>
    <t>Canopies are totally closed</t>
  </si>
  <si>
    <t>Doors are impervious, fully weather stripped and fit well</t>
  </si>
  <si>
    <t>All door and window sills are firmly anchored to the slabs and set in full beds of sealant</t>
  </si>
  <si>
    <t>Stationary equipment is elevated sufficiently to allow cleaning and sanitation underneath the equipment</t>
  </si>
  <si>
    <t>All vertical and horizontal wall joints are sealed appropriately</t>
  </si>
  <si>
    <t>All vertical surface to floor junctions have a cove and surfaces that are free of pits, erosion and voids</t>
  </si>
  <si>
    <t>Concrete surfaces are free of pits, erosions and voids, solid and smooth</t>
  </si>
  <si>
    <t xml:space="preserve">The American Meat Institute has written the Sanitary Design Checklist to identify ten principles of sanitary design for food processing equipment.  Using this tool will assist designers in identifying problem areas and typical design flaws that limit the effectiveness of cleaning and sanitizing processes.  </t>
  </si>
  <si>
    <r>
      <t>Satisfactory:</t>
    </r>
    <r>
      <rPr>
        <sz val="10"/>
        <rFont val="Arial"/>
        <family val="0"/>
      </rPr>
      <t xml:space="preserve">  Design is acceptable and is easily cleanable to a microbiological level.</t>
    </r>
  </si>
  <si>
    <r>
      <t>Unsatisfactory:</t>
    </r>
    <r>
      <rPr>
        <sz val="10"/>
        <rFont val="Arial"/>
        <family val="0"/>
      </rPr>
      <t xml:space="preserve">  Design is unacceptable and will need to be redesigned before we consider the purchase of this equipment.</t>
    </r>
  </si>
  <si>
    <r>
      <t>Marginal:</t>
    </r>
    <r>
      <rPr>
        <sz val="10"/>
        <rFont val="Arial"/>
        <family val="0"/>
      </rPr>
      <t xml:space="preserve">  Design is acceptable but improved design would improve the probability that the equipment can be cleaned to </t>
    </r>
  </si>
  <si>
    <t xml:space="preserve">                 a microbiological level.</t>
  </si>
  <si>
    <t>KRAFT FOODS</t>
  </si>
  <si>
    <t>Sanitary Design Checklist Notes/Pictures</t>
  </si>
  <si>
    <t>Date:</t>
  </si>
  <si>
    <t xml:space="preserve">  </t>
  </si>
  <si>
    <r>
      <t>Resource:</t>
    </r>
    <r>
      <rPr>
        <sz val="10"/>
        <rFont val="Arial"/>
        <family val="0"/>
      </rPr>
      <t xml:space="preserve">  Rory Redemann, Sr Program Leader USDA Sanitation &amp; USDA Sanitary Design , Madison 608-285-4129 </t>
    </r>
  </si>
  <si>
    <t>Review Completed By:</t>
  </si>
  <si>
    <r>
      <t>Summary:</t>
    </r>
    <r>
      <rPr>
        <sz val="10"/>
        <rFont val="Arial"/>
        <family val="0"/>
      </rPr>
      <t xml:space="preserve"> The following is a guide to supplying equipment to meet current Kraft sanitary design standards for USDA Pizza and Meat Projects.</t>
    </r>
  </si>
  <si>
    <t xml:space="preserve"> </t>
  </si>
  <si>
    <t>Space is provided for clean equipment storage</t>
  </si>
  <si>
    <t>Trash collection is properly located, and locations are cleanable and maintainable</t>
  </si>
  <si>
    <t>PRINCIPLE #1 - Distinct Hygienic Zones Established In The Facility</t>
  </si>
  <si>
    <t>PRINCIPLE #3 - Water Accumulation Controlled Inside Facility</t>
  </si>
  <si>
    <t>PRINCIPLE #2 - Personnel &amp; Material Flows Controlled to Reduce Hazards</t>
  </si>
  <si>
    <t>PRINCIPLE #4 - Room Air Flow and Room Air Quality Controlled</t>
  </si>
  <si>
    <t>PRINCIPLE #5 - Site Elements Facilitate Sanitary Conditions</t>
  </si>
  <si>
    <t>PRINCIPLE #6 - Building Envelope Facilitates Sanitary Conditions</t>
  </si>
  <si>
    <t>PRINCIPLE #7 - Interior Spatial Design Promotes Sanitation</t>
  </si>
  <si>
    <t>PRINCIPLE #8 - Building Components and Construction Facilitate Sanitary Conditions</t>
  </si>
  <si>
    <t>PRINCIPLE #9 - Utility Systems Designed To Prevent Contamination</t>
  </si>
  <si>
    <t>PRINCIPLE #10 - Sanitation Integrated Into Facility Design</t>
  </si>
  <si>
    <t>All floor joints and cracks are sealed</t>
  </si>
  <si>
    <t>Where required, steam supply system uses boiler treatment chemicals that are approved for use on direct product contact</t>
  </si>
  <si>
    <t>Process and sanitary sewers are separated within the building</t>
  </si>
  <si>
    <t>Raw process and ready-to-eat process sewers are separated</t>
  </si>
  <si>
    <t>Where possible, cleanouts are installed outside the processing areas</t>
  </si>
  <si>
    <t>Drains are accessible for cleaning and sanitation</t>
  </si>
  <si>
    <t>Water temperature, flow and pressure meets specified requirements at point of use</t>
  </si>
  <si>
    <t>Location:</t>
  </si>
  <si>
    <t>Description:</t>
  </si>
  <si>
    <t>Soiled laundry collection locations are established</t>
  </si>
  <si>
    <t>S</t>
  </si>
  <si>
    <t>M</t>
  </si>
  <si>
    <t>U</t>
  </si>
  <si>
    <t>Points</t>
  </si>
  <si>
    <t/>
  </si>
  <si>
    <t>CATEGORIES</t>
  </si>
  <si>
    <t>Points / Possible</t>
  </si>
  <si>
    <t>Rating System</t>
  </si>
  <si>
    <t>Total</t>
  </si>
  <si>
    <t>Comments</t>
  </si>
  <si>
    <t>Points Available</t>
  </si>
  <si>
    <t>Satisfactory = Full points</t>
  </si>
  <si>
    <t>Marginal = 1/2 points</t>
  </si>
  <si>
    <t>Unsatisfactory = zero points</t>
  </si>
  <si>
    <t>#</t>
  </si>
  <si>
    <t>NA</t>
  </si>
  <si>
    <t xml:space="preserve">NA     </t>
  </si>
  <si>
    <t>Deficiency</t>
  </si>
  <si>
    <t>AMI American Meat Institute</t>
  </si>
  <si>
    <t>-Sanitary Design Checklist-</t>
  </si>
  <si>
    <t>Definition of Sanitary Design:</t>
  </si>
  <si>
    <t>“is the application of design techniques which allow the timely and effective cleaning of the entire manufacturing asset.”</t>
  </si>
  <si>
    <t>Role of equipment design:</t>
  </si>
  <si>
    <t xml:space="preserve">To eliminate the growth of pathogens by eliminating niches and harborage points in equipment design to improve cleanability, access, inspection, and consistency of cleaning. </t>
  </si>
  <si>
    <t xml:space="preserve">Three classifications are used in the checklist: Satisfactory, Marginal, and Unacceptable.  </t>
  </si>
  <si>
    <t>Due to the stringent micro testing and zero tolerance placed on meat products, these guidelines are being provided to aid in identification of design criteria needed to improve the cleanability of processing equipment.</t>
  </si>
  <si>
    <r>
      <t xml:space="preserve">Continue by selecting the </t>
    </r>
    <r>
      <rPr>
        <i/>
        <sz val="10"/>
        <rFont val="Arial"/>
        <family val="0"/>
      </rPr>
      <t>AMI Checklist</t>
    </r>
    <r>
      <rPr>
        <sz val="10"/>
        <rFont val="Arial"/>
        <family val="0"/>
      </rPr>
      <t xml:space="preserve"> tab, when the checklist is completed, select the </t>
    </r>
    <r>
      <rPr>
        <i/>
        <sz val="10"/>
        <rFont val="Arial"/>
        <family val="0"/>
      </rPr>
      <t xml:space="preserve">Summary </t>
    </r>
    <r>
      <rPr>
        <sz val="10"/>
        <rFont val="Arial"/>
        <family val="0"/>
      </rPr>
      <t>tab to review.</t>
    </r>
  </si>
  <si>
    <t>To complete this checklist, place an "X" in the appropriate box;</t>
  </si>
  <si>
    <t>S = Satisfactory</t>
  </si>
  <si>
    <t>M = Marginal</t>
  </si>
  <si>
    <t>U = Unsatisfactory</t>
  </si>
  <si>
    <t>The total score will automatically calculate and can be viewed on the Summary page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</si>
</sst>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_(* #,##0_);_(* \(#,##0\);_(* &quot;-&quot;??_);_(@_)"/>
    <numFmt numFmtId="170" formatCode="_(* #,##0.0_);_(* \(#,##0.0\);_(* &quot;-&quot;??_);_(@_)"/>
    <numFmt numFmtId="171" formatCode="0.0"/>
    <numFmt numFmtId="172" formatCode="_(* #,##0.0_);_(* \(#,##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_);[Red]\(0.00\)"/>
    <numFmt numFmtId="178" formatCode="0.000"/>
    <numFmt numFmtId="179" formatCode="0.0%"/>
  </numFmts>
  <fonts count="52">
    <font>
      <sz val="10"/>
      <name val="Arial"/>
      <family val="0"/>
    </font>
    <font>
      <b/>
      <sz val="10"/>
      <name val="Arial"/>
      <family val="0"/>
    </font>
    <font>
      <i/>
      <sz val="10"/>
      <name val="Arial"/>
      <family val="0"/>
    </font>
    <font>
      <b/>
      <i/>
      <sz val="10"/>
      <name val="Arial"/>
      <family val="0"/>
    </font>
    <font>
      <sz val="10"/>
      <name val="Times New Roman"/>
      <family val="1"/>
    </font>
    <font>
      <sz val="8"/>
      <name val="Times New Roman"/>
      <family val="1"/>
    </font>
    <font>
      <b/>
      <sz val="12"/>
      <color indexed="16"/>
      <name val="Arial"/>
      <family val="2"/>
    </font>
    <font>
      <sz val="16"/>
      <name val="Arial"/>
      <family val="2"/>
    </font>
    <font>
      <u val="single"/>
      <sz val="10"/>
      <color indexed="12"/>
      <name val="Arial"/>
      <family val="0"/>
    </font>
    <font>
      <u val="single"/>
      <sz val="10"/>
      <color indexed="36"/>
      <name val="Arial"/>
      <family val="0"/>
    </font>
    <font>
      <b/>
      <sz val="12"/>
      <color indexed="10"/>
      <name val="Arial"/>
      <family val="2"/>
    </font>
    <font>
      <b/>
      <sz val="8"/>
      <name val="Arial"/>
      <family val="2"/>
    </font>
    <font>
      <b/>
      <u val="single"/>
      <sz val="10"/>
      <name val="Arial"/>
      <family val="2"/>
    </font>
    <font>
      <b/>
      <sz val="16"/>
      <color indexed="12"/>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
      <name val="Tahoma"/>
      <family val="2"/>
    </font>
    <font>
      <sz val="9"/>
      <name val="Tahoma"/>
      <family val="2"/>
    </font>
    <font>
      <b/>
      <sz val="12"/>
      <color indexed="16"/>
      <name val="Tahoma"/>
      <family val="2"/>
    </font>
    <font>
      <sz val="16"/>
      <name val="Tahoma"/>
      <family val="2"/>
    </font>
    <font>
      <b/>
      <sz val="18"/>
      <color indexed="16"/>
      <name val="Tahoma"/>
      <family val="2"/>
    </font>
    <font>
      <u val="single"/>
      <sz val="9"/>
      <name val="Tahoma"/>
      <family val="2"/>
    </font>
    <font>
      <i/>
      <sz val="11"/>
      <color indexed="12"/>
      <name val="Tahoma"/>
      <family val="2"/>
    </font>
    <font>
      <b/>
      <sz val="12"/>
      <color indexed="10"/>
      <name val="Tahoma"/>
      <family val="2"/>
    </font>
    <font>
      <sz val="9"/>
      <name val="Arial"/>
      <family val="2"/>
    </font>
    <font>
      <sz val="9"/>
      <color indexed="10"/>
      <name val="Tahoma"/>
      <family val="2"/>
    </font>
    <font>
      <b/>
      <sz val="8"/>
      <name val="Times New Roman"/>
      <family val="1"/>
    </font>
    <font>
      <b/>
      <u val="single"/>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thin"/>
      <top/>
      <bottom/>
    </border>
    <border>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top style="thin"/>
      <bottom>
        <color indexed="63"/>
      </bottom>
    </border>
    <border>
      <left/>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9" fillId="16" borderId="1" applyNumberFormat="0" applyAlignment="0" applyProtection="0"/>
    <xf numFmtId="0" fontId="4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7" borderId="0" applyNumberFormat="0" applyBorder="0" applyAlignment="0" applyProtection="0"/>
    <xf numFmtId="0" fontId="0" fillId="4" borderId="7" applyNumberFormat="0" applyFont="0" applyAlignment="0" applyProtection="0"/>
    <xf numFmtId="0" fontId="49" fillId="1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47" fillId="0" borderId="0" applyNumberFormat="0" applyFill="0" applyBorder="0" applyAlignment="0" applyProtection="0"/>
  </cellStyleXfs>
  <cellXfs count="164">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xf>
    <xf numFmtId="0" fontId="5" fillId="0" borderId="0" xfId="0" applyFont="1" applyAlignment="1">
      <alignment horizontal="center" wrapText="1"/>
    </xf>
    <xf numFmtId="0" fontId="0" fillId="0" borderId="0" xfId="0" applyFont="1" applyAlignment="1">
      <alignment horizontal="center" vertical="top"/>
    </xf>
    <xf numFmtId="0" fontId="7" fillId="0" borderId="0" xfId="0" applyFont="1" applyAlignment="1">
      <alignment horizontal="center" vertical="top"/>
    </xf>
    <xf numFmtId="0" fontId="0" fillId="0" borderId="11"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171" fontId="1" fillId="0" borderId="10" xfId="0" applyNumberFormat="1" applyFont="1" applyBorder="1" applyAlignment="1">
      <alignment/>
    </xf>
    <xf numFmtId="0" fontId="0" fillId="0" borderId="12" xfId="0" applyBorder="1" applyAlignment="1">
      <alignment/>
    </xf>
    <xf numFmtId="171" fontId="0" fillId="0" borderId="13" xfId="0" applyNumberFormat="1" applyBorder="1" applyAlignment="1">
      <alignment/>
    </xf>
    <xf numFmtId="0" fontId="0" fillId="0" borderId="14" xfId="0" applyBorder="1" applyAlignment="1">
      <alignment/>
    </xf>
    <xf numFmtId="0" fontId="0" fillId="0" borderId="0" xfId="0" applyAlignment="1">
      <alignment wrapText="1"/>
    </xf>
    <xf numFmtId="0" fontId="10" fillId="0" borderId="0" xfId="0" applyFont="1"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0" fontId="11" fillId="0" borderId="0" xfId="0" applyFont="1" applyBorder="1" applyAlignment="1">
      <alignment wrapText="1"/>
    </xf>
    <xf numFmtId="0" fontId="12"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xf>
    <xf numFmtId="0" fontId="0" fillId="0" borderId="0" xfId="0" applyFont="1" applyBorder="1" applyAlignment="1">
      <alignment wrapText="1"/>
    </xf>
    <xf numFmtId="0" fontId="13" fillId="0" borderId="0" xfId="0" applyFont="1" applyBorder="1" applyAlignment="1">
      <alignment horizontal="center"/>
    </xf>
    <xf numFmtId="0" fontId="14" fillId="0" borderId="0" xfId="0" applyFont="1" applyAlignment="1">
      <alignment horizontal="right"/>
    </xf>
    <xf numFmtId="0" fontId="15" fillId="0" borderId="0" xfId="0" applyFont="1" applyAlignment="1">
      <alignment vertical="center"/>
    </xf>
    <xf numFmtId="14" fontId="0" fillId="0" borderId="0" xfId="0" applyNumberFormat="1" applyFont="1" applyBorder="1" applyAlignment="1">
      <alignment horizontal="center" vertical="top"/>
    </xf>
    <xf numFmtId="0" fontId="7" fillId="0" borderId="0" xfId="0" applyFont="1" applyBorder="1" applyAlignment="1">
      <alignment horizontal="center" vertical="top"/>
    </xf>
    <xf numFmtId="0" fontId="6" fillId="0" borderId="0" xfId="0" applyFont="1" applyAlignment="1">
      <alignment horizontal="left"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0" fillId="0" borderId="0" xfId="0" applyFont="1" applyFill="1" applyBorder="1" applyAlignment="1">
      <alignment/>
    </xf>
    <xf numFmtId="0" fontId="4"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6" fillId="0" borderId="11" xfId="0" applyFont="1" applyBorder="1" applyAlignment="1">
      <alignment vertical="center"/>
    </xf>
    <xf numFmtId="0" fontId="16" fillId="0" borderId="10" xfId="0" applyFont="1" applyBorder="1" applyAlignment="1">
      <alignment vertical="center"/>
    </xf>
    <xf numFmtId="0" fontId="16" fillId="0" borderId="14" xfId="0" applyFont="1" applyBorder="1" applyAlignment="1">
      <alignment vertical="center"/>
    </xf>
    <xf numFmtId="0" fontId="17" fillId="0" borderId="11" xfId="0" applyFont="1" applyBorder="1" applyAlignment="1">
      <alignment/>
    </xf>
    <xf numFmtId="0" fontId="17" fillId="0" borderId="10" xfId="0" applyFont="1" applyBorder="1" applyAlignment="1">
      <alignment/>
    </xf>
    <xf numFmtId="0" fontId="18" fillId="0" borderId="10" xfId="0" applyFont="1" applyBorder="1" applyAlignment="1">
      <alignment/>
    </xf>
    <xf numFmtId="168" fontId="17" fillId="0" borderId="10" xfId="0" applyNumberFormat="1" applyFont="1" applyBorder="1" applyAlignment="1" applyProtection="1">
      <alignment horizontal="center" vertical="top"/>
      <protection/>
    </xf>
    <xf numFmtId="0" fontId="17" fillId="0" borderId="10" xfId="0" applyFont="1" applyBorder="1" applyAlignment="1">
      <alignment vertical="top" wrapText="1"/>
    </xf>
    <xf numFmtId="0" fontId="20" fillId="0" borderId="10" xfId="0" applyFont="1" applyBorder="1" applyAlignment="1">
      <alignment wrapText="1"/>
    </xf>
    <xf numFmtId="0" fontId="17" fillId="0" borderId="10" xfId="0" applyFont="1" applyBorder="1" applyAlignment="1">
      <alignment vertical="center"/>
    </xf>
    <xf numFmtId="0" fontId="17" fillId="0" borderId="18" xfId="0" applyFont="1" applyBorder="1" applyAlignment="1">
      <alignment vertical="center"/>
    </xf>
    <xf numFmtId="0" fontId="20" fillId="0" borderId="10" xfId="0" applyFont="1" applyBorder="1" applyAlignment="1">
      <alignment vertical="center" wrapText="1"/>
    </xf>
    <xf numFmtId="168" fontId="17" fillId="0" borderId="10" xfId="0" applyNumberFormat="1" applyFont="1" applyBorder="1" applyAlignment="1" applyProtection="1">
      <alignment horizontal="left"/>
      <protection/>
    </xf>
    <xf numFmtId="168" fontId="22" fillId="0" borderId="10" xfId="0" applyNumberFormat="1" applyFont="1" applyBorder="1" applyAlignment="1" applyProtection="1">
      <alignment horizontal="left" vertical="top"/>
      <protection/>
    </xf>
    <xf numFmtId="168" fontId="23" fillId="0" borderId="10" xfId="0" applyNumberFormat="1" applyFont="1" applyBorder="1" applyAlignment="1" applyProtection="1">
      <alignment horizontal="left"/>
      <protection/>
    </xf>
    <xf numFmtId="168" fontId="17" fillId="0" borderId="10" xfId="0" applyNumberFormat="1" applyFont="1" applyBorder="1" applyAlignment="1" applyProtection="1">
      <alignment horizontal="center"/>
      <protection/>
    </xf>
    <xf numFmtId="0" fontId="18" fillId="0" borderId="10" xfId="0" applyFont="1" applyBorder="1" applyAlignment="1">
      <alignment vertical="center"/>
    </xf>
    <xf numFmtId="168" fontId="19" fillId="0" borderId="10" xfId="0" applyNumberFormat="1" applyFont="1" applyBorder="1" applyAlignment="1" applyProtection="1">
      <alignment horizontal="left"/>
      <protection/>
    </xf>
    <xf numFmtId="0" fontId="20" fillId="0" borderId="10" xfId="0" applyFont="1" applyBorder="1" applyAlignment="1">
      <alignment/>
    </xf>
    <xf numFmtId="0" fontId="17" fillId="0" borderId="10" xfId="0" applyFont="1" applyBorder="1" applyAlignment="1">
      <alignment horizontal="center" vertical="top"/>
    </xf>
    <xf numFmtId="0" fontId="19" fillId="0" borderId="10" xfId="0" applyFont="1" applyBorder="1" applyAlignment="1">
      <alignment horizontal="left"/>
    </xf>
    <xf numFmtId="0" fontId="17" fillId="0" borderId="10" xfId="0" applyFont="1" applyBorder="1" applyAlignment="1">
      <alignment vertical="top"/>
    </xf>
    <xf numFmtId="0" fontId="22" fillId="0" borderId="10" xfId="0" applyFont="1" applyBorder="1" applyAlignment="1">
      <alignment/>
    </xf>
    <xf numFmtId="168" fontId="17" fillId="0" borderId="10" xfId="0" applyNumberFormat="1" applyFont="1" applyBorder="1" applyAlignment="1" applyProtection="1">
      <alignment horizontal="left" vertical="top"/>
      <protection/>
    </xf>
    <xf numFmtId="0" fontId="22" fillId="0" borderId="10" xfId="0" applyFont="1" applyBorder="1" applyAlignment="1">
      <alignment horizontal="left" vertical="top"/>
    </xf>
    <xf numFmtId="171" fontId="17" fillId="0" borderId="10" xfId="0" applyNumberFormat="1" applyFont="1" applyBorder="1" applyAlignment="1" applyProtection="1">
      <alignment horizontal="center" vertical="top"/>
      <protection/>
    </xf>
    <xf numFmtId="0" fontId="18" fillId="0" borderId="18" xfId="0" applyFont="1" applyBorder="1" applyAlignment="1">
      <alignment vertical="center"/>
    </xf>
    <xf numFmtId="0" fontId="18" fillId="0" borderId="11" xfId="0" applyFont="1" applyBorder="1" applyAlignment="1">
      <alignment/>
    </xf>
    <xf numFmtId="168" fontId="18" fillId="0" borderId="10" xfId="0" applyNumberFormat="1" applyFont="1" applyBorder="1" applyAlignment="1" applyProtection="1">
      <alignment horizontal="center"/>
      <protection/>
    </xf>
    <xf numFmtId="0" fontId="18" fillId="0" borderId="10" xfId="0" applyFont="1" applyBorder="1" applyAlignment="1">
      <alignment horizontal="center" vertical="top"/>
    </xf>
    <xf numFmtId="0" fontId="24" fillId="0" borderId="10" xfId="0" applyFont="1" applyBorder="1" applyAlignment="1">
      <alignment horizontal="center" vertical="top" wrapText="1"/>
    </xf>
    <xf numFmtId="0" fontId="24" fillId="0" borderId="18" xfId="0" applyFont="1" applyBorder="1" applyAlignment="1">
      <alignment horizontal="center" vertical="top" wrapText="1"/>
    </xf>
    <xf numFmtId="0" fontId="24" fillId="0" borderId="11" xfId="0" applyFont="1" applyBorder="1" applyAlignment="1">
      <alignment wrapText="1"/>
    </xf>
    <xf numFmtId="0" fontId="24" fillId="0" borderId="10" xfId="0" applyFont="1" applyBorder="1" applyAlignment="1">
      <alignment horizontal="center" wrapText="1"/>
    </xf>
    <xf numFmtId="0" fontId="24" fillId="0" borderId="10" xfId="0" applyFont="1" applyBorder="1" applyAlignment="1">
      <alignment wrapText="1"/>
    </xf>
    <xf numFmtId="0" fontId="17" fillId="0" borderId="0" xfId="0" applyFont="1" applyAlignment="1">
      <alignment/>
    </xf>
    <xf numFmtId="0" fontId="22" fillId="0" borderId="0" xfId="0" applyFont="1" applyAlignment="1">
      <alignment/>
    </xf>
    <xf numFmtId="0" fontId="24" fillId="0" borderId="0" xfId="0" applyFont="1" applyAlignment="1">
      <alignment wrapText="1"/>
    </xf>
    <xf numFmtId="0" fontId="17" fillId="0" borderId="0" xfId="0" applyFont="1" applyAlignment="1">
      <alignment horizontal="center" vertical="center"/>
    </xf>
    <xf numFmtId="0" fontId="17" fillId="0" borderId="0" xfId="0" applyFont="1" applyAlignment="1">
      <alignment horizontal="center" vertical="top"/>
    </xf>
    <xf numFmtId="0" fontId="22" fillId="0" borderId="0" xfId="0" applyFont="1" applyAlignment="1">
      <alignment vertical="top"/>
    </xf>
    <xf numFmtId="0" fontId="24" fillId="0" borderId="0" xfId="0" applyFont="1" applyBorder="1" applyAlignment="1">
      <alignment horizontal="center" vertical="top" wrapText="1"/>
    </xf>
    <xf numFmtId="0" fontId="25" fillId="0" borderId="0" xfId="0" applyFont="1" applyAlignment="1">
      <alignment horizontal="right"/>
    </xf>
    <xf numFmtId="0" fontId="17" fillId="0" borderId="0" xfId="0" applyFont="1" applyAlignment="1">
      <alignment vertical="top"/>
    </xf>
    <xf numFmtId="14" fontId="24" fillId="0" borderId="19" xfId="0" applyNumberFormat="1" applyFont="1" applyBorder="1" applyAlignment="1">
      <alignment horizontal="center" vertical="top" wrapText="1"/>
    </xf>
    <xf numFmtId="0" fontId="26" fillId="0" borderId="0" xfId="0" applyFont="1" applyAlignment="1">
      <alignment horizontal="center" vertical="top"/>
    </xf>
    <xf numFmtId="0" fontId="24" fillId="0" borderId="19" xfId="0" applyFont="1" applyBorder="1" applyAlignment="1">
      <alignment horizontal="center" vertical="top" wrapText="1"/>
    </xf>
    <xf numFmtId="0" fontId="17" fillId="0" borderId="0" xfId="0" applyFont="1" applyBorder="1" applyAlignment="1">
      <alignment/>
    </xf>
    <xf numFmtId="0" fontId="24" fillId="0" borderId="0" xfId="0" applyFont="1" applyAlignment="1">
      <alignment horizontal="center" vertical="top" wrapText="1"/>
    </xf>
    <xf numFmtId="170" fontId="17" fillId="0" borderId="0" xfId="42" applyNumberFormat="1" applyFont="1" applyAlignment="1">
      <alignment/>
    </xf>
    <xf numFmtId="0" fontId="25" fillId="0" borderId="10" xfId="0" applyFont="1" applyBorder="1" applyAlignment="1">
      <alignment horizontal="center" vertical="top"/>
    </xf>
    <xf numFmtId="0" fontId="17" fillId="0" borderId="20" xfId="0" applyFont="1" applyBorder="1" applyAlignment="1">
      <alignment/>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28" fillId="0" borderId="19" xfId="0" applyFont="1" applyBorder="1" applyAlignment="1">
      <alignment horizontal="center" vertical="top" wrapText="1"/>
    </xf>
    <xf numFmtId="0" fontId="29" fillId="0" borderId="0" xfId="0" applyFont="1" applyBorder="1" applyAlignment="1">
      <alignment wrapText="1"/>
    </xf>
    <xf numFmtId="0" fontId="16" fillId="0" borderId="10" xfId="0" applyFont="1" applyBorder="1" applyAlignment="1">
      <alignment horizontal="center" vertical="top"/>
    </xf>
    <xf numFmtId="0" fontId="30" fillId="0" borderId="10" xfId="0" applyFont="1" applyBorder="1" applyAlignment="1">
      <alignment horizontal="center" vertical="top"/>
    </xf>
    <xf numFmtId="0" fontId="24" fillId="0" borderId="0" xfId="0" applyFont="1" applyAlignment="1">
      <alignment horizontal="center" vertical="top"/>
    </xf>
    <xf numFmtId="15" fontId="0" fillId="0" borderId="0" xfId="0" applyNumberFormat="1" applyAlignment="1">
      <alignment/>
    </xf>
    <xf numFmtId="168" fontId="24" fillId="0" borderId="10" xfId="0" applyNumberFormat="1" applyFont="1" applyBorder="1" applyAlignment="1" applyProtection="1">
      <alignment horizontal="center" vertical="top"/>
      <protection/>
    </xf>
    <xf numFmtId="0" fontId="27" fillId="0" borderId="0" xfId="0" applyFont="1" applyAlignment="1">
      <alignment horizontal="left" vertical="center"/>
    </xf>
    <xf numFmtId="0" fontId="25" fillId="0" borderId="0" xfId="0" applyFont="1" applyAlignment="1">
      <alignment horizontal="left" vertical="top"/>
    </xf>
    <xf numFmtId="0" fontId="17" fillId="0" borderId="0" xfId="0" applyFont="1" applyAlignment="1">
      <alignment horizontal="right"/>
    </xf>
    <xf numFmtId="0" fontId="17" fillId="0" borderId="0" xfId="0" applyFont="1" applyAlignment="1">
      <alignment horizontal="right" vertical="top"/>
    </xf>
    <xf numFmtId="0" fontId="26" fillId="0" borderId="0" xfId="0" applyFont="1" applyAlignment="1">
      <alignment horizontal="right" vertical="top"/>
    </xf>
    <xf numFmtId="0" fontId="25" fillId="0" borderId="10" xfId="0" applyFont="1" applyBorder="1" applyAlignment="1">
      <alignment horizontal="right" vertical="top"/>
    </xf>
    <xf numFmtId="0" fontId="16" fillId="0" borderId="10" xfId="0" applyFont="1" applyBorder="1" applyAlignment="1">
      <alignment horizontal="right" vertical="top"/>
    </xf>
    <xf numFmtId="0" fontId="17" fillId="0" borderId="10" xfId="0" applyFont="1" applyBorder="1" applyAlignment="1">
      <alignment horizontal="right" vertical="center"/>
    </xf>
    <xf numFmtId="0" fontId="17" fillId="0" borderId="18" xfId="0" applyFont="1" applyBorder="1" applyAlignment="1">
      <alignment horizontal="right" vertical="center"/>
    </xf>
    <xf numFmtId="168" fontId="17" fillId="0" borderId="10" xfId="0" applyNumberFormat="1" applyFont="1" applyBorder="1" applyAlignment="1" applyProtection="1">
      <alignment horizontal="right"/>
      <protection/>
    </xf>
    <xf numFmtId="0" fontId="17" fillId="0" borderId="11" xfId="0" applyFont="1" applyBorder="1" applyAlignment="1">
      <alignment horizontal="right"/>
    </xf>
    <xf numFmtId="0" fontId="17" fillId="0" borderId="10" xfId="0" applyFont="1" applyBorder="1" applyAlignment="1">
      <alignment horizontal="right"/>
    </xf>
    <xf numFmtId="168" fontId="17" fillId="0" borderId="10" xfId="0" applyNumberFormat="1" applyFont="1" applyBorder="1" applyAlignment="1" applyProtection="1">
      <alignment horizontal="right" vertical="top"/>
      <protection/>
    </xf>
    <xf numFmtId="0" fontId="0" fillId="0" borderId="19" xfId="0" applyFont="1" applyBorder="1" applyAlignment="1" applyProtection="1">
      <alignment horizontal="justify" vertical="center" wrapText="1"/>
      <protection locked="0"/>
    </xf>
    <xf numFmtId="0" fontId="0" fillId="0" borderId="20" xfId="0" applyFont="1" applyBorder="1" applyAlignment="1" applyProtection="1">
      <alignment horizontal="justify" vertical="center" wrapText="1"/>
      <protection locked="0"/>
    </xf>
    <xf numFmtId="168" fontId="22" fillId="0" borderId="12" xfId="0" applyNumberFormat="1" applyFont="1" applyBorder="1" applyAlignment="1" applyProtection="1">
      <alignment horizontal="left" vertical="top"/>
      <protection/>
    </xf>
    <xf numFmtId="0" fontId="0" fillId="0" borderId="21" xfId="0" applyBorder="1" applyAlignment="1">
      <alignment horizontal="left" vertical="top"/>
    </xf>
    <xf numFmtId="0" fontId="31" fillId="0" borderId="22" xfId="0" applyFont="1" applyFill="1" applyBorder="1" applyAlignment="1" applyProtection="1">
      <alignment horizontal="justify" vertical="center" wrapText="1"/>
      <protection locked="0"/>
    </xf>
    <xf numFmtId="168" fontId="24" fillId="0" borderId="10" xfId="0" applyNumberFormat="1" applyFont="1" applyBorder="1" applyAlignment="1" applyProtection="1">
      <alignment horizontal="right" vertical="center"/>
      <protection/>
    </xf>
    <xf numFmtId="0" fontId="24" fillId="0" borderId="10" xfId="0" applyFont="1" applyBorder="1" applyAlignment="1">
      <alignment vertical="center"/>
    </xf>
    <xf numFmtId="171" fontId="0" fillId="0" borderId="10" xfId="0" applyNumberFormat="1" applyFont="1" applyFill="1" applyBorder="1" applyAlignment="1" applyProtection="1">
      <alignment horizontal="center" vertical="center"/>
      <protection locked="0"/>
    </xf>
    <xf numFmtId="0" fontId="32" fillId="0" borderId="10" xfId="0" applyFont="1" applyBorder="1" applyAlignment="1">
      <alignment vertical="center"/>
    </xf>
    <xf numFmtId="170" fontId="24" fillId="0" borderId="0" xfId="42" applyNumberFormat="1" applyFont="1" applyAlignment="1">
      <alignment/>
    </xf>
    <xf numFmtId="0" fontId="24" fillId="0" borderId="0" xfId="0" applyFont="1" applyAlignment="1">
      <alignment/>
    </xf>
    <xf numFmtId="0" fontId="31" fillId="0" borderId="20" xfId="0" applyFont="1" applyFill="1" applyBorder="1" applyAlignment="1" applyProtection="1">
      <alignment horizontal="justify" vertical="center" wrapText="1"/>
      <protection locked="0"/>
    </xf>
    <xf numFmtId="0" fontId="0" fillId="0" borderId="22" xfId="0" applyFont="1" applyFill="1" applyBorder="1" applyAlignment="1" applyProtection="1">
      <alignment horizontal="justify" vertical="center" wrapText="1"/>
      <protection locked="0"/>
    </xf>
    <xf numFmtId="0" fontId="0" fillId="0" borderId="20" xfId="0" applyFont="1" applyFill="1" applyBorder="1" applyAlignment="1" applyProtection="1">
      <alignment horizontal="justify" vertical="center" wrapText="1"/>
      <protection locked="0"/>
    </xf>
    <xf numFmtId="0" fontId="0" fillId="0" borderId="22" xfId="0" applyFont="1" applyBorder="1" applyAlignment="1" applyProtection="1">
      <alignment horizontal="justify" vertical="center" wrapText="1"/>
      <protection locked="0"/>
    </xf>
    <xf numFmtId="168" fontId="21" fillId="0" borderId="11" xfId="0" applyNumberFormat="1" applyFont="1" applyBorder="1" applyAlignment="1" applyProtection="1">
      <alignment horizontal="left"/>
      <protection/>
    </xf>
    <xf numFmtId="0" fontId="0" fillId="0" borderId="10" xfId="0" applyNumberFormat="1" applyFont="1" applyFill="1" applyBorder="1" applyAlignment="1" applyProtection="1">
      <alignment horizontal="center" vertical="center"/>
      <protection locked="0"/>
    </xf>
    <xf numFmtId="0" fontId="31" fillId="0" borderId="10" xfId="0" applyNumberFormat="1" applyFont="1" applyFill="1" applyBorder="1" applyAlignment="1" applyProtection="1">
      <alignment horizontal="center" vertical="center"/>
      <protection locked="0"/>
    </xf>
    <xf numFmtId="168" fontId="0" fillId="0" borderId="10" xfId="0" applyNumberFormat="1" applyFont="1" applyFill="1" applyBorder="1" applyAlignment="1" applyProtection="1">
      <alignment horizontal="center" vertical="center"/>
      <protection locked="0"/>
    </xf>
    <xf numFmtId="168" fontId="17" fillId="0" borderId="12" xfId="0" applyNumberFormat="1" applyFont="1" applyBorder="1" applyAlignment="1" applyProtection="1">
      <alignment vertical="top"/>
      <protection/>
    </xf>
    <xf numFmtId="168" fontId="22" fillId="0" borderId="10" xfId="0" applyNumberFormat="1" applyFont="1" applyBorder="1" applyAlignment="1" applyProtection="1">
      <alignment horizontal="right"/>
      <protection/>
    </xf>
    <xf numFmtId="168" fontId="22" fillId="0" borderId="10" xfId="0" applyNumberFormat="1" applyFont="1" applyBorder="1" applyAlignment="1" applyProtection="1" quotePrefix="1">
      <alignment horizontal="left"/>
      <protection/>
    </xf>
    <xf numFmtId="168" fontId="33" fillId="0" borderId="18" xfId="0" applyNumberFormat="1" applyFont="1" applyBorder="1" applyAlignment="1" applyProtection="1">
      <alignment horizontal="centerContinuous"/>
      <protection/>
    </xf>
    <xf numFmtId="168" fontId="5" fillId="0" borderId="23" xfId="0" applyNumberFormat="1" applyFont="1" applyBorder="1" applyAlignment="1" applyProtection="1">
      <alignment horizontal="centerContinuous"/>
      <protection/>
    </xf>
    <xf numFmtId="168" fontId="5" fillId="0" borderId="11" xfId="0" applyNumberFormat="1" applyFont="1" applyBorder="1" applyAlignment="1" applyProtection="1">
      <alignment horizontal="centerContinuous"/>
      <protection/>
    </xf>
    <xf numFmtId="0" fontId="34" fillId="0" borderId="10" xfId="0" applyFont="1" applyBorder="1" applyAlignment="1">
      <alignment/>
    </xf>
    <xf numFmtId="0" fontId="35" fillId="0" borderId="10" xfId="0" applyFont="1" applyBorder="1" applyAlignment="1">
      <alignment/>
    </xf>
    <xf numFmtId="0" fontId="34" fillId="0" borderId="24" xfId="0" applyFont="1" applyBorder="1" applyAlignment="1">
      <alignment horizontal="center"/>
    </xf>
    <xf numFmtId="0" fontId="34" fillId="0" borderId="18" xfId="0" applyFont="1" applyBorder="1" applyAlignment="1">
      <alignment horizontal="center"/>
    </xf>
    <xf numFmtId="171" fontId="0" fillId="0" borderId="10" xfId="0" applyNumberFormat="1" applyBorder="1" applyAlignment="1">
      <alignment/>
    </xf>
    <xf numFmtId="168" fontId="0" fillId="0" borderId="10" xfId="0" applyNumberFormat="1" applyBorder="1" applyAlignment="1" applyProtection="1">
      <alignment/>
      <protection/>
    </xf>
    <xf numFmtId="0" fontId="0" fillId="0" borderId="10" xfId="0" applyBorder="1" applyAlignment="1" quotePrefix="1">
      <alignment horizontal="center"/>
    </xf>
    <xf numFmtId="179" fontId="0" fillId="0" borderId="10" xfId="59" applyNumberFormat="1" applyFont="1" applyBorder="1" applyAlignment="1" applyProtection="1">
      <alignment horizontal="centerContinuous"/>
      <protection/>
    </xf>
    <xf numFmtId="0" fontId="22" fillId="0" borderId="12" xfId="0" applyFont="1" applyBorder="1" applyAlignment="1">
      <alignment horizontal="left"/>
    </xf>
    <xf numFmtId="0" fontId="22" fillId="0" borderId="21" xfId="0" applyFont="1" applyBorder="1" applyAlignment="1">
      <alignment horizontal="left"/>
    </xf>
    <xf numFmtId="168" fontId="22" fillId="0" borderId="12" xfId="0" applyNumberFormat="1" applyFont="1" applyBorder="1" applyAlignment="1" applyProtection="1">
      <alignment horizontal="left" vertical="top"/>
      <protection/>
    </xf>
    <xf numFmtId="0" fontId="0" fillId="0" borderId="21" xfId="0" applyBorder="1" applyAlignment="1">
      <alignment horizontal="left" vertical="top"/>
    </xf>
    <xf numFmtId="0" fontId="0" fillId="0" borderId="21" xfId="0" applyBorder="1" applyAlignment="1">
      <alignment/>
    </xf>
    <xf numFmtId="0" fontId="22" fillId="0" borderId="12" xfId="0" applyFont="1" applyBorder="1" applyAlignment="1">
      <alignment horizontal="left" vertical="top"/>
    </xf>
    <xf numFmtId="168" fontId="22" fillId="0" borderId="25" xfId="0" applyNumberFormat="1" applyFont="1" applyBorder="1" applyAlignment="1" applyProtection="1">
      <alignment horizontal="left" vertical="top"/>
      <protection/>
    </xf>
    <xf numFmtId="0" fontId="0" fillId="0" borderId="26" xfId="0" applyBorder="1" applyAlignment="1">
      <alignment horizontal="left"/>
    </xf>
    <xf numFmtId="168" fontId="22" fillId="0" borderId="27" xfId="0" applyNumberFormat="1" applyFont="1" applyBorder="1" applyAlignment="1" applyProtection="1">
      <alignment horizontal="left" vertical="top"/>
      <protection/>
    </xf>
    <xf numFmtId="0" fontId="0" fillId="0" borderId="26" xfId="0" applyBorder="1" applyAlignment="1">
      <alignment/>
    </xf>
    <xf numFmtId="0" fontId="34" fillId="0" borderId="28" xfId="0" applyFont="1" applyBorder="1" applyAlignment="1" quotePrefix="1">
      <alignment horizontal="center"/>
    </xf>
    <xf numFmtId="0" fontId="34" fillId="0" borderId="29" xfId="0" applyFont="1" applyBorder="1" applyAlignment="1" quotePrefix="1">
      <alignment horizontal="center"/>
    </xf>
    <xf numFmtId="0" fontId="34" fillId="0" borderId="24"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1</xdr:col>
      <xdr:colOff>523875</xdr:colOff>
      <xdr:row>1</xdr:row>
      <xdr:rowOff>9525</xdr:rowOff>
    </xdr:to>
    <xdr:pic>
      <xdr:nvPicPr>
        <xdr:cNvPr id="1" name="Picture 46"/>
        <xdr:cNvPicPr preferRelativeResize="1">
          <a:picLocks noChangeAspect="1"/>
        </xdr:cNvPicPr>
      </xdr:nvPicPr>
      <xdr:blipFill>
        <a:blip r:embed="rId1"/>
        <a:stretch>
          <a:fillRect/>
        </a:stretch>
      </xdr:blipFill>
      <xdr:spPr>
        <a:xfrm>
          <a:off x="66675" y="9525"/>
          <a:ext cx="742950" cy="5905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0"/>
  <sheetViews>
    <sheetView showGridLines="0" zoomScalePageLayoutView="0" workbookViewId="0" topLeftCell="A3">
      <selection activeCell="B32" sqref="B32"/>
    </sheetView>
  </sheetViews>
  <sheetFormatPr defaultColWidth="8.8515625" defaultRowHeight="12.75"/>
  <cols>
    <col min="1" max="1" width="12.28125" style="0" customWidth="1"/>
    <col min="2" max="2" width="119.7109375" style="0" bestFit="1" customWidth="1"/>
  </cols>
  <sheetData>
    <row r="1" ht="18">
      <c r="B1" s="27" t="s">
        <v>84</v>
      </c>
    </row>
    <row r="2" ht="15">
      <c r="B2" s="18" t="s">
        <v>132</v>
      </c>
    </row>
    <row r="3" ht="15">
      <c r="B3" s="18" t="s">
        <v>133</v>
      </c>
    </row>
    <row r="4" ht="12">
      <c r="B4" s="19"/>
    </row>
    <row r="5" ht="12">
      <c r="B5" s="23" t="s">
        <v>90</v>
      </c>
    </row>
    <row r="6" ht="12">
      <c r="B6" s="23"/>
    </row>
    <row r="7" ht="12">
      <c r="B7" s="23" t="s">
        <v>88</v>
      </c>
    </row>
    <row r="8" ht="13.5" customHeight="1">
      <c r="B8" s="36"/>
    </row>
    <row r="9" ht="9" customHeight="1">
      <c r="B9" s="25"/>
    </row>
    <row r="10" ht="12">
      <c r="B10" s="23" t="s">
        <v>134</v>
      </c>
    </row>
    <row r="11" ht="12">
      <c r="B11" s="26" t="s">
        <v>135</v>
      </c>
    </row>
    <row r="12" ht="9" customHeight="1">
      <c r="B12" s="25"/>
    </row>
    <row r="13" ht="12">
      <c r="B13" s="23" t="s">
        <v>136</v>
      </c>
    </row>
    <row r="14" ht="24">
      <c r="B14" s="26" t="s">
        <v>137</v>
      </c>
    </row>
    <row r="15" ht="9" customHeight="1">
      <c r="B15" s="25"/>
    </row>
    <row r="16" ht="24">
      <c r="B16" s="26" t="s">
        <v>79</v>
      </c>
    </row>
    <row r="17" ht="9" customHeight="1">
      <c r="B17" s="26"/>
    </row>
    <row r="18" ht="12">
      <c r="B18" s="26" t="s">
        <v>138</v>
      </c>
    </row>
    <row r="19" ht="9" customHeight="1">
      <c r="B19" s="26"/>
    </row>
    <row r="20" ht="12">
      <c r="B20" s="20" t="s">
        <v>80</v>
      </c>
    </row>
    <row r="21" spans="1:2" ht="12">
      <c r="A21" s="17"/>
      <c r="B21" s="20" t="s">
        <v>82</v>
      </c>
    </row>
    <row r="22" spans="1:2" ht="12">
      <c r="A22" s="17"/>
      <c r="B22" s="25" t="s">
        <v>83</v>
      </c>
    </row>
    <row r="23" spans="1:2" ht="14.25" customHeight="1">
      <c r="A23" s="17"/>
      <c r="B23" s="20" t="s">
        <v>81</v>
      </c>
    </row>
    <row r="24" ht="9" customHeight="1">
      <c r="B24" s="26"/>
    </row>
    <row r="25" ht="19.5">
      <c r="B25" s="22" t="s">
        <v>139</v>
      </c>
    </row>
    <row r="26" ht="9" customHeight="1">
      <c r="B26" s="21"/>
    </row>
    <row r="27" ht="9" customHeight="1">
      <c r="B27" s="21"/>
    </row>
    <row r="28" ht="12">
      <c r="B28" t="s">
        <v>140</v>
      </c>
    </row>
    <row r="30" ht="12">
      <c r="B30" s="103">
        <v>38526</v>
      </c>
    </row>
  </sheetData>
  <sheetProtection/>
  <printOptions/>
  <pageMargins left="0.75" right="0.75" top="1" bottom="1" header="0.5" footer="0.5"/>
  <pageSetup horizontalDpi="600" verticalDpi="600" orientation="portrait" scale="75"/>
  <colBreaks count="2" manualBreakCount="2">
    <brk id="1" max="26" man="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K130"/>
  <sheetViews>
    <sheetView tabSelected="1" zoomScalePageLayoutView="0" workbookViewId="0" topLeftCell="A1">
      <selection activeCell="B1" sqref="B1"/>
    </sheetView>
  </sheetViews>
  <sheetFormatPr defaultColWidth="8.57421875" defaultRowHeight="12.75"/>
  <cols>
    <col min="1" max="1" width="6.7109375" style="78" customWidth="1"/>
    <col min="2" max="2" width="59.421875" style="78" customWidth="1"/>
    <col min="3" max="3" width="7.8515625" style="107" customWidth="1"/>
    <col min="4" max="5" width="3.28125" style="78" customWidth="1"/>
    <col min="6" max="6" width="4.00390625" style="78" customWidth="1"/>
    <col min="7" max="7" width="33.8515625" style="80" customWidth="1"/>
    <col min="8" max="8" width="13.7109375" style="78" customWidth="1"/>
    <col min="9" max="9" width="4.8515625" style="78" customWidth="1"/>
    <col min="10" max="10" width="15.00390625" style="81" customWidth="1"/>
    <col min="11" max="11" width="13.7109375" style="78" customWidth="1"/>
    <col min="12" max="16384" width="8.421875" style="78" customWidth="1"/>
  </cols>
  <sheetData>
    <row r="2" spans="2:7" ht="12.75">
      <c r="B2" s="79" t="s">
        <v>141</v>
      </c>
      <c r="G2" s="80" t="s">
        <v>8</v>
      </c>
    </row>
    <row r="3" spans="2:7" ht="12.75">
      <c r="B3" s="79" t="s">
        <v>142</v>
      </c>
      <c r="G3" s="80" t="s">
        <v>91</v>
      </c>
    </row>
    <row r="4" spans="2:7" ht="12.75">
      <c r="B4" s="79" t="s">
        <v>143</v>
      </c>
      <c r="G4" s="80" t="s">
        <v>91</v>
      </c>
    </row>
    <row r="5" spans="1:7" ht="12.75">
      <c r="A5" s="82"/>
      <c r="B5" s="83" t="s">
        <v>144</v>
      </c>
      <c r="C5" s="108"/>
      <c r="D5" s="82"/>
      <c r="E5" s="82"/>
      <c r="G5" s="84"/>
    </row>
    <row r="6" spans="1:7" ht="15">
      <c r="A6" s="82"/>
      <c r="B6" s="83" t="s">
        <v>145</v>
      </c>
      <c r="C6" s="108"/>
      <c r="D6" s="82"/>
      <c r="E6" s="82"/>
      <c r="F6" s="85"/>
      <c r="G6" s="84"/>
    </row>
    <row r="7" spans="1:7" ht="22.5">
      <c r="A7" s="82"/>
      <c r="B7" s="105" t="s">
        <v>12</v>
      </c>
      <c r="C7" s="108"/>
      <c r="D7" s="82"/>
      <c r="E7" s="82"/>
      <c r="F7" s="85" t="s">
        <v>86</v>
      </c>
      <c r="G7" s="98"/>
    </row>
    <row r="8" spans="1:7" ht="15">
      <c r="A8" s="82"/>
      <c r="B8" s="106" t="s">
        <v>91</v>
      </c>
      <c r="C8" s="108"/>
      <c r="D8" s="82"/>
      <c r="E8" s="82"/>
      <c r="F8" s="85" t="s">
        <v>89</v>
      </c>
      <c r="G8" s="87"/>
    </row>
    <row r="9" spans="1:9" ht="19.5">
      <c r="A9" s="102"/>
      <c r="C9" s="109"/>
      <c r="D9" s="88"/>
      <c r="E9" s="88"/>
      <c r="F9" s="85" t="s">
        <v>111</v>
      </c>
      <c r="G9" s="89"/>
      <c r="I9" s="90"/>
    </row>
    <row r="10" spans="1:8" ht="15">
      <c r="A10" s="82"/>
      <c r="B10" s="86"/>
      <c r="C10" s="108"/>
      <c r="D10" s="82"/>
      <c r="E10" s="82"/>
      <c r="F10" s="85" t="s">
        <v>112</v>
      </c>
      <c r="G10" s="91"/>
      <c r="H10" s="92"/>
    </row>
    <row r="11" spans="1:11" ht="15">
      <c r="A11" s="93" t="s">
        <v>128</v>
      </c>
      <c r="B11" s="93" t="s">
        <v>55</v>
      </c>
      <c r="C11" s="110" t="s">
        <v>114</v>
      </c>
      <c r="D11" s="93" t="s">
        <v>115</v>
      </c>
      <c r="E11" s="93" t="s">
        <v>116</v>
      </c>
      <c r="F11" s="93" t="s">
        <v>129</v>
      </c>
      <c r="G11" s="73" t="s">
        <v>123</v>
      </c>
      <c r="H11" s="78" t="s">
        <v>117</v>
      </c>
      <c r="J11" s="81" t="s">
        <v>124</v>
      </c>
      <c r="K11" s="78" t="s">
        <v>124</v>
      </c>
    </row>
    <row r="12" spans="1:7" ht="15">
      <c r="A12" s="157" t="s">
        <v>94</v>
      </c>
      <c r="B12" s="158"/>
      <c r="C12" s="111"/>
      <c r="D12" s="100"/>
      <c r="E12" s="101"/>
      <c r="F12" s="100"/>
      <c r="G12" s="73"/>
    </row>
    <row r="13" spans="1:11" ht="25.5" customHeight="1">
      <c r="A13" s="134">
        <v>1.1</v>
      </c>
      <c r="B13" s="118" t="s">
        <v>18</v>
      </c>
      <c r="C13" s="112"/>
      <c r="D13" s="52"/>
      <c r="E13" s="59"/>
      <c r="F13" s="52"/>
      <c r="G13" s="73"/>
      <c r="H13" s="127">
        <f>IF(C13="X",J13,(IF(D13="X",J13/2,(IF(E13="X",0,(IF(F13="X",0,0)))))))</f>
        <v>0</v>
      </c>
      <c r="J13" s="81">
        <f>IF(F13="x",0,K13)</f>
        <v>15</v>
      </c>
      <c r="K13" s="78">
        <v>15</v>
      </c>
    </row>
    <row r="14" spans="1:11" ht="27" customHeight="1">
      <c r="A14" s="134">
        <v>1.2</v>
      </c>
      <c r="B14" s="119" t="s">
        <v>17</v>
      </c>
      <c r="C14" s="112"/>
      <c r="D14" s="52"/>
      <c r="E14" s="59"/>
      <c r="F14" s="52"/>
      <c r="G14" s="73"/>
      <c r="H14" s="127">
        <f aca="true" t="shared" si="0" ref="H14:H22">IF(C14="X",J14,(IF(D14="X",J14/2,(IF(E14="X",0,(IF(F14="X",0,0)))))))</f>
        <v>0</v>
      </c>
      <c r="J14" s="81">
        <f aca="true" t="shared" si="1" ref="J14:J22">IF(F14="x",0,K14)</f>
        <v>15</v>
      </c>
      <c r="K14" s="78">
        <v>15</v>
      </c>
    </row>
    <row r="15" spans="1:11" ht="26.25" customHeight="1">
      <c r="A15" s="134">
        <v>1.3</v>
      </c>
      <c r="B15" s="119" t="s">
        <v>48</v>
      </c>
      <c r="C15" s="112"/>
      <c r="D15" s="52"/>
      <c r="E15" s="59"/>
      <c r="F15" s="52"/>
      <c r="G15" s="73"/>
      <c r="H15" s="127">
        <f t="shared" si="0"/>
        <v>0</v>
      </c>
      <c r="J15" s="81">
        <f t="shared" si="1"/>
        <v>20</v>
      </c>
      <c r="K15" s="78">
        <v>20</v>
      </c>
    </row>
    <row r="16" spans="1:11" ht="17.25" customHeight="1">
      <c r="A16" s="134">
        <v>1.5</v>
      </c>
      <c r="B16" s="119" t="s">
        <v>19</v>
      </c>
      <c r="C16" s="112"/>
      <c r="D16" s="52"/>
      <c r="E16" s="59"/>
      <c r="F16" s="52"/>
      <c r="G16" s="73"/>
      <c r="H16" s="127">
        <f t="shared" si="0"/>
        <v>0</v>
      </c>
      <c r="J16" s="81">
        <f t="shared" si="1"/>
        <v>10</v>
      </c>
      <c r="K16" s="78">
        <v>10</v>
      </c>
    </row>
    <row r="17" spans="1:11" ht="25.5" customHeight="1">
      <c r="A17" s="134">
        <v>1.6</v>
      </c>
      <c r="B17" s="119" t="s">
        <v>49</v>
      </c>
      <c r="C17" s="112"/>
      <c r="D17" s="52"/>
      <c r="E17" s="59"/>
      <c r="F17" s="52"/>
      <c r="G17" s="73"/>
      <c r="H17" s="127">
        <f t="shared" si="0"/>
        <v>0</v>
      </c>
      <c r="J17" s="81">
        <f t="shared" si="1"/>
        <v>10</v>
      </c>
      <c r="K17" s="78">
        <v>10</v>
      </c>
    </row>
    <row r="18" spans="1:11" ht="21.75" customHeight="1">
      <c r="A18" s="134">
        <v>1.7</v>
      </c>
      <c r="B18" s="119" t="s">
        <v>50</v>
      </c>
      <c r="C18" s="112"/>
      <c r="D18" s="52"/>
      <c r="E18" s="59"/>
      <c r="F18" s="52"/>
      <c r="G18" s="73"/>
      <c r="H18" s="127">
        <f t="shared" si="0"/>
        <v>0</v>
      </c>
      <c r="J18" s="81">
        <f t="shared" si="1"/>
        <v>10</v>
      </c>
      <c r="K18" s="78">
        <v>10</v>
      </c>
    </row>
    <row r="19" spans="1:11" ht="16.5" customHeight="1">
      <c r="A19" s="134">
        <v>1.9</v>
      </c>
      <c r="B19" s="119" t="s">
        <v>92</v>
      </c>
      <c r="C19" s="112"/>
      <c r="D19" s="52"/>
      <c r="E19" s="59"/>
      <c r="F19" s="52"/>
      <c r="G19" s="73"/>
      <c r="H19" s="127">
        <f t="shared" si="0"/>
        <v>0</v>
      </c>
      <c r="J19" s="81">
        <f t="shared" si="1"/>
        <v>10</v>
      </c>
      <c r="K19" s="78">
        <v>10</v>
      </c>
    </row>
    <row r="20" spans="1:11" ht="17.25" customHeight="1">
      <c r="A20" s="134">
        <v>1.91</v>
      </c>
      <c r="B20" s="119" t="s">
        <v>113</v>
      </c>
      <c r="C20" s="112"/>
      <c r="D20" s="52"/>
      <c r="E20" s="59"/>
      <c r="F20" s="52"/>
      <c r="G20" s="73"/>
      <c r="H20" s="127">
        <f t="shared" si="0"/>
        <v>0</v>
      </c>
      <c r="J20" s="81">
        <f t="shared" si="1"/>
        <v>10</v>
      </c>
      <c r="K20" s="78">
        <v>10</v>
      </c>
    </row>
    <row r="21" spans="1:11" ht="25.5" customHeight="1">
      <c r="A21" s="134">
        <v>1.92</v>
      </c>
      <c r="B21" s="119" t="s">
        <v>93</v>
      </c>
      <c r="C21" s="112"/>
      <c r="D21" s="52"/>
      <c r="E21" s="59"/>
      <c r="F21" s="52"/>
      <c r="G21" s="73"/>
      <c r="H21" s="127">
        <f t="shared" si="0"/>
        <v>0</v>
      </c>
      <c r="J21" s="81">
        <f t="shared" si="1"/>
        <v>10</v>
      </c>
      <c r="K21" s="78">
        <v>10</v>
      </c>
    </row>
    <row r="22" spans="1:11" ht="26.25" customHeight="1">
      <c r="A22" s="134">
        <v>1.94</v>
      </c>
      <c r="B22" s="119" t="s">
        <v>51</v>
      </c>
      <c r="C22" s="113"/>
      <c r="D22" s="53"/>
      <c r="E22" s="69"/>
      <c r="F22" s="53"/>
      <c r="G22" s="74"/>
      <c r="H22" s="127">
        <f t="shared" si="0"/>
        <v>0</v>
      </c>
      <c r="J22" s="81">
        <f t="shared" si="1"/>
        <v>10</v>
      </c>
      <c r="K22" s="78">
        <v>10</v>
      </c>
    </row>
    <row r="23" spans="1:11" ht="15" customHeight="1">
      <c r="A23" s="133"/>
      <c r="C23" s="138">
        <f>H23</f>
        <v>0</v>
      </c>
      <c r="D23" s="139" t="s">
        <v>13</v>
      </c>
      <c r="E23" s="151">
        <f>J23</f>
        <v>120</v>
      </c>
      <c r="F23" s="152"/>
      <c r="G23" s="73"/>
      <c r="H23" s="95">
        <f>SUM(H13:H22)</f>
        <v>0</v>
      </c>
      <c r="I23" s="94"/>
      <c r="J23" s="95">
        <f>SUM(J13:J22)</f>
        <v>120</v>
      </c>
      <c r="K23" s="78">
        <v>120</v>
      </c>
    </row>
    <row r="24" spans="1:8" ht="12.75">
      <c r="A24" s="159" t="s">
        <v>96</v>
      </c>
      <c r="B24" s="160"/>
      <c r="C24" s="115"/>
      <c r="D24" s="46"/>
      <c r="E24" s="70"/>
      <c r="F24" s="46"/>
      <c r="G24" s="75"/>
      <c r="H24" s="92"/>
    </row>
    <row r="25" spans="1:8" ht="13.5" thickBot="1">
      <c r="A25" s="57"/>
      <c r="B25" s="54"/>
      <c r="C25" s="114" t="s">
        <v>114</v>
      </c>
      <c r="D25" s="58" t="s">
        <v>115</v>
      </c>
      <c r="E25" s="71" t="s">
        <v>116</v>
      </c>
      <c r="F25" s="55" t="s">
        <v>130</v>
      </c>
      <c r="G25" s="76" t="s">
        <v>131</v>
      </c>
      <c r="H25" s="92"/>
    </row>
    <row r="26" spans="1:11" s="128" customFormat="1" ht="23.25" customHeight="1">
      <c r="A26" s="135">
        <v>2.1</v>
      </c>
      <c r="B26" s="122" t="s">
        <v>20</v>
      </c>
      <c r="C26" s="123"/>
      <c r="D26" s="124"/>
      <c r="E26" s="126"/>
      <c r="F26" s="124"/>
      <c r="G26" s="76"/>
      <c r="H26" s="127">
        <f>IF(C26="X",J26,(IF(D26="X",J26/2,(IF(E26="X",0,(IF(F26="X",0,0)))))))</f>
        <v>0</v>
      </c>
      <c r="I26" s="78"/>
      <c r="J26" s="81">
        <f>IF(F26="x",0,K26)</f>
        <v>25</v>
      </c>
      <c r="K26" s="128">
        <v>25</v>
      </c>
    </row>
    <row r="27" spans="1:11" s="128" customFormat="1" ht="23.25" customHeight="1">
      <c r="A27" s="135">
        <v>2.2</v>
      </c>
      <c r="B27" s="129" t="s">
        <v>21</v>
      </c>
      <c r="C27" s="123"/>
      <c r="D27" s="124"/>
      <c r="E27" s="126"/>
      <c r="F27" s="124"/>
      <c r="G27" s="76"/>
      <c r="H27" s="127">
        <f>IF(C27="X",J27,(IF(D27="X",J27/2,(IF(E27="X",0,(IF(F27="X",0,0)))))))</f>
        <v>0</v>
      </c>
      <c r="I27" s="78"/>
      <c r="J27" s="81">
        <f>IF(F27="x",0,K27)</f>
        <v>25</v>
      </c>
      <c r="K27" s="128">
        <v>25</v>
      </c>
    </row>
    <row r="28" spans="1:11" s="128" customFormat="1" ht="23.25" customHeight="1">
      <c r="A28" s="135">
        <v>2.4</v>
      </c>
      <c r="B28" s="129" t="s">
        <v>52</v>
      </c>
      <c r="C28" s="123"/>
      <c r="D28" s="124"/>
      <c r="E28" s="126"/>
      <c r="F28" s="124"/>
      <c r="G28" s="76"/>
      <c r="H28" s="127">
        <f>IF(C28="X",J28,(IF(D28="X",J28/2,(IF(E28="X",0,(IF(F28="X",0,0)))))))</f>
        <v>0</v>
      </c>
      <c r="I28" s="78"/>
      <c r="J28" s="81">
        <f>IF(F28="x",0,K28)</f>
        <v>25</v>
      </c>
      <c r="K28" s="128">
        <v>25</v>
      </c>
    </row>
    <row r="29" spans="1:11" s="128" customFormat="1" ht="23.25" customHeight="1">
      <c r="A29" s="135">
        <v>2.5</v>
      </c>
      <c r="B29" s="129" t="s">
        <v>53</v>
      </c>
      <c r="C29" s="123"/>
      <c r="D29" s="124"/>
      <c r="E29" s="126"/>
      <c r="F29" s="124"/>
      <c r="G29" s="76"/>
      <c r="H29" s="127">
        <f>IF(C29="X",J29,(IF(D29="X",J29/2,(IF(E29="X",0,(IF(F29="X",0,0)))))))</f>
        <v>0</v>
      </c>
      <c r="I29" s="78"/>
      <c r="J29" s="81">
        <f>IF(F29="x",0,K29)</f>
        <v>25</v>
      </c>
      <c r="K29" s="128">
        <v>25</v>
      </c>
    </row>
    <row r="30" spans="1:8" ht="12.75">
      <c r="A30" s="60"/>
      <c r="B30" s="61"/>
      <c r="C30" s="114"/>
      <c r="D30" s="58"/>
      <c r="E30" s="48"/>
      <c r="F30" s="47"/>
      <c r="G30" s="76"/>
      <c r="H30" s="92"/>
    </row>
    <row r="31" spans="1:11" ht="12.75">
      <c r="A31" s="60"/>
      <c r="B31" s="61"/>
      <c r="C31" s="138">
        <f>H31</f>
        <v>0</v>
      </c>
      <c r="D31" s="139" t="s">
        <v>13</v>
      </c>
      <c r="E31" s="151">
        <f>J31</f>
        <v>100</v>
      </c>
      <c r="F31" s="152"/>
      <c r="G31" s="76"/>
      <c r="H31" s="96">
        <f>SUM(H26:H30)</f>
        <v>0</v>
      </c>
      <c r="J31" s="96">
        <f>SUM(J26:J30)</f>
        <v>100</v>
      </c>
      <c r="K31" s="78">
        <v>100</v>
      </c>
    </row>
    <row r="32" spans="1:8" ht="12.75">
      <c r="A32" s="153" t="s">
        <v>95</v>
      </c>
      <c r="B32" s="155"/>
      <c r="C32" s="116"/>
      <c r="D32" s="47"/>
      <c r="E32" s="48"/>
      <c r="F32" s="47"/>
      <c r="G32" s="77"/>
      <c r="H32" s="92"/>
    </row>
    <row r="33" spans="3:8" ht="13.5" thickBot="1">
      <c r="C33" s="114" t="s">
        <v>114</v>
      </c>
      <c r="D33" s="58" t="s">
        <v>115</v>
      </c>
      <c r="E33" s="71" t="s">
        <v>116</v>
      </c>
      <c r="F33" s="55" t="s">
        <v>130</v>
      </c>
      <c r="G33" s="76" t="s">
        <v>131</v>
      </c>
      <c r="H33" s="92"/>
    </row>
    <row r="34" spans="1:11" ht="12.75">
      <c r="A34" s="136">
        <v>3.1</v>
      </c>
      <c r="B34" s="130" t="s">
        <v>22</v>
      </c>
      <c r="C34" s="114"/>
      <c r="D34" s="58"/>
      <c r="E34" s="71"/>
      <c r="F34" s="55"/>
      <c r="G34" s="76"/>
      <c r="H34" s="127">
        <f aca="true" t="shared" si="2" ref="H34:H39">IF(C34="X",J34,(IF(D34="X",J34/2,(IF(E34="X",0,(IF(F34="X",0,0)))))))</f>
        <v>0</v>
      </c>
      <c r="J34" s="81">
        <f aca="true" t="shared" si="3" ref="J34:J39">IF(F34="x",0,K34)</f>
        <v>20</v>
      </c>
      <c r="K34" s="78">
        <v>20</v>
      </c>
    </row>
    <row r="35" spans="1:11" ht="12.75">
      <c r="A35" s="136">
        <v>3.2</v>
      </c>
      <c r="B35" s="131" t="s">
        <v>104</v>
      </c>
      <c r="C35" s="114"/>
      <c r="D35" s="58"/>
      <c r="E35" s="71"/>
      <c r="F35" s="55"/>
      <c r="G35" s="76"/>
      <c r="H35" s="127">
        <f t="shared" si="2"/>
        <v>0</v>
      </c>
      <c r="J35" s="81">
        <f t="shared" si="3"/>
        <v>20</v>
      </c>
      <c r="K35" s="78">
        <v>20</v>
      </c>
    </row>
    <row r="36" spans="1:11" ht="18.75" customHeight="1">
      <c r="A36" s="136">
        <v>3.3</v>
      </c>
      <c r="B36" s="131" t="s">
        <v>56</v>
      </c>
      <c r="C36" s="114"/>
      <c r="D36" s="58"/>
      <c r="E36" s="71"/>
      <c r="F36" s="55"/>
      <c r="G36" s="76"/>
      <c r="H36" s="127">
        <f t="shared" si="2"/>
        <v>0</v>
      </c>
      <c r="J36" s="81">
        <f t="shared" si="3"/>
        <v>20</v>
      </c>
      <c r="K36" s="78">
        <v>20</v>
      </c>
    </row>
    <row r="37" spans="1:11" ht="12.75">
      <c r="A37" s="136">
        <v>3.4</v>
      </c>
      <c r="B37" s="131" t="s">
        <v>57</v>
      </c>
      <c r="C37" s="114"/>
      <c r="D37" s="58"/>
      <c r="E37" s="71"/>
      <c r="F37" s="55"/>
      <c r="G37" s="76"/>
      <c r="H37" s="127">
        <f t="shared" si="2"/>
        <v>0</v>
      </c>
      <c r="J37" s="81">
        <f t="shared" si="3"/>
        <v>20</v>
      </c>
      <c r="K37" s="78">
        <v>20</v>
      </c>
    </row>
    <row r="38" spans="1:11" ht="12.75">
      <c r="A38" s="136">
        <v>3.5</v>
      </c>
      <c r="B38" s="131" t="s">
        <v>58</v>
      </c>
      <c r="C38" s="114"/>
      <c r="D38" s="58"/>
      <c r="E38" s="71"/>
      <c r="F38" s="55"/>
      <c r="G38" s="76"/>
      <c r="H38" s="127">
        <f t="shared" si="2"/>
        <v>0</v>
      </c>
      <c r="J38" s="81">
        <f t="shared" si="3"/>
        <v>10</v>
      </c>
      <c r="K38" s="78">
        <v>10</v>
      </c>
    </row>
    <row r="39" spans="1:11" ht="12.75">
      <c r="A39" s="136">
        <v>3.6</v>
      </c>
      <c r="B39" s="131" t="s">
        <v>59</v>
      </c>
      <c r="C39" s="117"/>
      <c r="D39" s="62"/>
      <c r="E39" s="72"/>
      <c r="F39" s="62"/>
      <c r="G39" s="73"/>
      <c r="H39" s="127">
        <f t="shared" si="2"/>
        <v>0</v>
      </c>
      <c r="J39" s="81">
        <f t="shared" si="3"/>
        <v>10</v>
      </c>
      <c r="K39" s="78">
        <v>10</v>
      </c>
    </row>
    <row r="40" spans="1:11" ht="12.75">
      <c r="A40" s="63"/>
      <c r="B40" s="51"/>
      <c r="C40" s="138">
        <f>H40</f>
        <v>0</v>
      </c>
      <c r="D40" s="139" t="s">
        <v>13</v>
      </c>
      <c r="E40" s="151">
        <f>J40</f>
        <v>100</v>
      </c>
      <c r="F40" s="152"/>
      <c r="G40" s="76"/>
      <c r="H40" s="96">
        <f>SUM(H34:H39)</f>
        <v>0</v>
      </c>
      <c r="J40" s="96">
        <f>SUM(J34:J39)</f>
        <v>100</v>
      </c>
      <c r="K40" s="78">
        <v>100</v>
      </c>
    </row>
    <row r="41" spans="1:8" ht="12.75">
      <c r="A41" s="153" t="s">
        <v>97</v>
      </c>
      <c r="B41" s="155"/>
      <c r="C41" s="114"/>
      <c r="D41" s="47"/>
      <c r="E41" s="48"/>
      <c r="F41" s="47"/>
      <c r="G41" s="76"/>
      <c r="H41" s="92"/>
    </row>
    <row r="42" spans="3:8" ht="13.5" thickBot="1">
      <c r="C42" s="114" t="s">
        <v>114</v>
      </c>
      <c r="D42" s="58" t="s">
        <v>115</v>
      </c>
      <c r="E42" s="71" t="s">
        <v>116</v>
      </c>
      <c r="F42" s="55" t="s">
        <v>130</v>
      </c>
      <c r="G42" s="76" t="s">
        <v>131</v>
      </c>
      <c r="H42" s="92"/>
    </row>
    <row r="43" spans="1:11" ht="12.75">
      <c r="A43" s="136">
        <v>4.1</v>
      </c>
      <c r="B43" s="130" t="s">
        <v>60</v>
      </c>
      <c r="C43" s="114"/>
      <c r="D43" s="58"/>
      <c r="E43" s="71"/>
      <c r="F43" s="55"/>
      <c r="G43" s="76"/>
      <c r="H43" s="127">
        <f aca="true" t="shared" si="4" ref="H43:H51">IF(C43="X",J43,(IF(D43="X",J43/2,(IF(E43="X",0,(IF(F43="X",0,0)))))))</f>
        <v>0</v>
      </c>
      <c r="J43" s="81">
        <f aca="true" t="shared" si="5" ref="J43:J51">IF(F43="x",0,K43)</f>
        <v>15</v>
      </c>
      <c r="K43" s="78">
        <v>15</v>
      </c>
    </row>
    <row r="44" spans="1:11" ht="13.5" thickBot="1">
      <c r="A44" s="136">
        <v>4.2</v>
      </c>
      <c r="B44" s="131" t="s">
        <v>45</v>
      </c>
      <c r="C44" s="114"/>
      <c r="D44" s="58"/>
      <c r="E44" s="71"/>
      <c r="F44" s="55"/>
      <c r="G44" s="76"/>
      <c r="H44" s="127">
        <f t="shared" si="4"/>
        <v>0</v>
      </c>
      <c r="J44" s="81">
        <f t="shared" si="5"/>
        <v>15</v>
      </c>
      <c r="K44" s="78">
        <v>15</v>
      </c>
    </row>
    <row r="45" spans="1:11" ht="24">
      <c r="A45" s="136">
        <v>4.3</v>
      </c>
      <c r="B45" s="130" t="s">
        <v>46</v>
      </c>
      <c r="C45" s="114"/>
      <c r="D45" s="58"/>
      <c r="E45" s="71"/>
      <c r="F45" s="55"/>
      <c r="G45" s="76"/>
      <c r="H45" s="127">
        <f t="shared" si="4"/>
        <v>0</v>
      </c>
      <c r="J45" s="81">
        <f t="shared" si="5"/>
        <v>10</v>
      </c>
      <c r="K45" s="78">
        <v>10</v>
      </c>
    </row>
    <row r="46" spans="1:11" ht="24">
      <c r="A46" s="136">
        <v>4.4</v>
      </c>
      <c r="B46" s="131" t="s">
        <v>23</v>
      </c>
      <c r="C46" s="114"/>
      <c r="D46" s="58"/>
      <c r="E46" s="71"/>
      <c r="F46" s="55"/>
      <c r="G46" s="76"/>
      <c r="H46" s="127">
        <f t="shared" si="4"/>
        <v>0</v>
      </c>
      <c r="J46" s="81">
        <f t="shared" si="5"/>
        <v>10</v>
      </c>
      <c r="K46" s="78">
        <v>10</v>
      </c>
    </row>
    <row r="47" spans="1:11" ht="24">
      <c r="A47" s="136">
        <v>4.5</v>
      </c>
      <c r="B47" s="131" t="s">
        <v>24</v>
      </c>
      <c r="C47" s="114"/>
      <c r="D47" s="58"/>
      <c r="E47" s="71"/>
      <c r="F47" s="55"/>
      <c r="G47" s="76"/>
      <c r="H47" s="127">
        <f t="shared" si="4"/>
        <v>0</v>
      </c>
      <c r="J47" s="81">
        <f t="shared" si="5"/>
        <v>10</v>
      </c>
      <c r="K47" s="78">
        <v>10</v>
      </c>
    </row>
    <row r="48" spans="1:11" ht="24">
      <c r="A48" s="136">
        <v>4.6</v>
      </c>
      <c r="B48" s="131" t="s">
        <v>25</v>
      </c>
      <c r="C48" s="114"/>
      <c r="D48" s="58"/>
      <c r="E48" s="71"/>
      <c r="F48" s="55"/>
      <c r="G48" s="76"/>
      <c r="H48" s="127">
        <f t="shared" si="4"/>
        <v>0</v>
      </c>
      <c r="J48" s="81">
        <f t="shared" si="5"/>
        <v>10</v>
      </c>
      <c r="K48" s="78">
        <v>10</v>
      </c>
    </row>
    <row r="49" spans="1:11" ht="24">
      <c r="A49" s="136">
        <v>4.7</v>
      </c>
      <c r="B49" s="131" t="s">
        <v>61</v>
      </c>
      <c r="C49" s="114"/>
      <c r="D49" s="58"/>
      <c r="E49" s="71"/>
      <c r="F49" s="55"/>
      <c r="G49" s="76"/>
      <c r="H49" s="127">
        <f t="shared" si="4"/>
        <v>0</v>
      </c>
      <c r="J49" s="81">
        <f t="shared" si="5"/>
        <v>10</v>
      </c>
      <c r="K49" s="78">
        <v>10</v>
      </c>
    </row>
    <row r="50" spans="1:11" ht="24">
      <c r="A50" s="136">
        <v>4.8</v>
      </c>
      <c r="B50" s="131" t="s">
        <v>9</v>
      </c>
      <c r="C50" s="114"/>
      <c r="D50" s="58"/>
      <c r="E50" s="71"/>
      <c r="F50" s="55"/>
      <c r="G50" s="76"/>
      <c r="H50" s="127">
        <f t="shared" si="4"/>
        <v>0</v>
      </c>
      <c r="J50" s="81">
        <f t="shared" si="5"/>
        <v>10</v>
      </c>
      <c r="K50" s="78">
        <v>10</v>
      </c>
    </row>
    <row r="51" spans="1:11" ht="24">
      <c r="A51" s="136">
        <v>4.9</v>
      </c>
      <c r="B51" s="131" t="s">
        <v>62</v>
      </c>
      <c r="C51" s="114"/>
      <c r="D51" s="47"/>
      <c r="E51" s="48"/>
      <c r="F51" s="47"/>
      <c r="G51" s="76"/>
      <c r="H51" s="127">
        <f t="shared" si="4"/>
        <v>0</v>
      </c>
      <c r="J51" s="81">
        <f t="shared" si="5"/>
        <v>10</v>
      </c>
      <c r="K51" s="78">
        <v>10</v>
      </c>
    </row>
    <row r="52" spans="1:11" ht="12.75">
      <c r="A52" s="60"/>
      <c r="B52" s="51"/>
      <c r="C52" s="138">
        <f>H52</f>
        <v>0</v>
      </c>
      <c r="D52" s="139" t="s">
        <v>13</v>
      </c>
      <c r="E52" s="151">
        <f>J52</f>
        <v>100</v>
      </c>
      <c r="F52" s="152"/>
      <c r="G52" s="76"/>
      <c r="H52" s="96">
        <f>SUM(H43:H51)</f>
        <v>0</v>
      </c>
      <c r="J52" s="96">
        <f>SUM(J43:J51)</f>
        <v>100</v>
      </c>
      <c r="K52" s="78">
        <v>100</v>
      </c>
    </row>
    <row r="53" spans="1:8" ht="12.75">
      <c r="A53" s="153" t="s">
        <v>98</v>
      </c>
      <c r="B53" s="155"/>
      <c r="C53" s="114"/>
      <c r="D53" s="58"/>
      <c r="E53" s="48"/>
      <c r="F53" s="47"/>
      <c r="G53" s="76"/>
      <c r="H53" s="92"/>
    </row>
    <row r="54" spans="3:8" ht="13.5" thickBot="1">
      <c r="C54" s="114" t="s">
        <v>114</v>
      </c>
      <c r="D54" s="58" t="s">
        <v>115</v>
      </c>
      <c r="E54" s="71" t="s">
        <v>116</v>
      </c>
      <c r="F54" s="55" t="s">
        <v>130</v>
      </c>
      <c r="G54" s="76" t="s">
        <v>131</v>
      </c>
      <c r="H54" s="92"/>
    </row>
    <row r="55" spans="1:11" ht="24">
      <c r="A55" s="125">
        <v>5.1</v>
      </c>
      <c r="B55" s="130" t="s">
        <v>63</v>
      </c>
      <c r="C55" s="114"/>
      <c r="D55" s="58"/>
      <c r="E55" s="71"/>
      <c r="F55" s="55"/>
      <c r="G55" s="76"/>
      <c r="H55" s="127">
        <f aca="true" t="shared" si="6" ref="H55:H63">IF(C55="X",J55,(IF(D55="X",J55/2,(IF(E55="X",0,(IF(F55="X",0,0)))))))</f>
        <v>0</v>
      </c>
      <c r="J55" s="81">
        <f aca="true" t="shared" si="7" ref="J55:J63">IF(F55="x",0,K55)</f>
        <v>10</v>
      </c>
      <c r="K55" s="78">
        <v>10</v>
      </c>
    </row>
    <row r="56" spans="1:11" ht="24">
      <c r="A56" s="125">
        <v>5.2</v>
      </c>
      <c r="B56" s="131" t="s">
        <v>64</v>
      </c>
      <c r="C56" s="114"/>
      <c r="D56" s="58"/>
      <c r="E56" s="71"/>
      <c r="F56" s="55"/>
      <c r="G56" s="76"/>
      <c r="H56" s="127">
        <f t="shared" si="6"/>
        <v>0</v>
      </c>
      <c r="J56" s="81">
        <f t="shared" si="7"/>
        <v>10</v>
      </c>
      <c r="K56" s="78">
        <v>10</v>
      </c>
    </row>
    <row r="57" spans="1:11" ht="12.75">
      <c r="A57" s="125">
        <v>5.3</v>
      </c>
      <c r="B57" s="131" t="s">
        <v>65</v>
      </c>
      <c r="C57" s="114"/>
      <c r="D57" s="58"/>
      <c r="E57" s="71"/>
      <c r="F57" s="55"/>
      <c r="G57" s="76"/>
      <c r="H57" s="127">
        <f t="shared" si="6"/>
        <v>0</v>
      </c>
      <c r="J57" s="81">
        <f t="shared" si="7"/>
        <v>10</v>
      </c>
      <c r="K57" s="78">
        <v>10</v>
      </c>
    </row>
    <row r="58" spans="1:11" ht="12.75">
      <c r="A58" s="125">
        <v>5.4</v>
      </c>
      <c r="B58" s="131" t="s">
        <v>66</v>
      </c>
      <c r="C58" s="114"/>
      <c r="D58" s="58"/>
      <c r="E58" s="71"/>
      <c r="F58" s="55"/>
      <c r="G58" s="76"/>
      <c r="H58" s="127">
        <f t="shared" si="6"/>
        <v>0</v>
      </c>
      <c r="J58" s="81">
        <f t="shared" si="7"/>
        <v>10</v>
      </c>
      <c r="K58" s="78">
        <v>10</v>
      </c>
    </row>
    <row r="59" spans="1:11" ht="12.75">
      <c r="A59" s="125">
        <v>5.5</v>
      </c>
      <c r="B59" s="131" t="s">
        <v>67</v>
      </c>
      <c r="C59" s="114"/>
      <c r="D59" s="58"/>
      <c r="E59" s="71"/>
      <c r="F59" s="55"/>
      <c r="G59" s="76"/>
      <c r="H59" s="127">
        <f t="shared" si="6"/>
        <v>0</v>
      </c>
      <c r="J59" s="81">
        <f t="shared" si="7"/>
        <v>10</v>
      </c>
      <c r="K59" s="78">
        <v>10</v>
      </c>
    </row>
    <row r="60" spans="1:11" ht="24">
      <c r="A60" s="125">
        <v>5.6</v>
      </c>
      <c r="B60" s="131" t="s">
        <v>68</v>
      </c>
      <c r="C60" s="114"/>
      <c r="D60" s="58"/>
      <c r="E60" s="71"/>
      <c r="F60" s="55"/>
      <c r="G60" s="76"/>
      <c r="H60" s="127">
        <f t="shared" si="6"/>
        <v>0</v>
      </c>
      <c r="J60" s="81">
        <f t="shared" si="7"/>
        <v>15</v>
      </c>
      <c r="K60" s="78">
        <v>15</v>
      </c>
    </row>
    <row r="61" spans="1:11" ht="36">
      <c r="A61" s="125">
        <v>5.7</v>
      </c>
      <c r="B61" s="131" t="s">
        <v>69</v>
      </c>
      <c r="C61" s="114"/>
      <c r="D61" s="58"/>
      <c r="E61" s="71"/>
      <c r="F61" s="55"/>
      <c r="G61" s="76"/>
      <c r="H61" s="127">
        <f t="shared" si="6"/>
        <v>0</v>
      </c>
      <c r="J61" s="81">
        <f t="shared" si="7"/>
        <v>15</v>
      </c>
      <c r="K61" s="78">
        <v>15</v>
      </c>
    </row>
    <row r="62" spans="1:11" ht="24">
      <c r="A62" s="125">
        <v>5.8</v>
      </c>
      <c r="B62" s="131" t="s">
        <v>26</v>
      </c>
      <c r="C62" s="114"/>
      <c r="D62" s="58"/>
      <c r="E62" s="71"/>
      <c r="F62" s="55"/>
      <c r="G62" s="76"/>
      <c r="H62" s="127">
        <f t="shared" si="6"/>
        <v>0</v>
      </c>
      <c r="J62" s="81">
        <f t="shared" si="7"/>
        <v>10</v>
      </c>
      <c r="K62" s="78">
        <v>10</v>
      </c>
    </row>
    <row r="63" spans="1:11" ht="24">
      <c r="A63" s="125">
        <v>5.9</v>
      </c>
      <c r="B63" s="131" t="s">
        <v>70</v>
      </c>
      <c r="C63" s="114"/>
      <c r="D63" s="58"/>
      <c r="E63" s="71"/>
      <c r="F63" s="55"/>
      <c r="G63" s="76"/>
      <c r="H63" s="127">
        <f t="shared" si="6"/>
        <v>0</v>
      </c>
      <c r="J63" s="81">
        <f t="shared" si="7"/>
        <v>10</v>
      </c>
      <c r="K63" s="78">
        <v>10</v>
      </c>
    </row>
    <row r="64" spans="1:8" ht="12.75">
      <c r="A64" s="60"/>
      <c r="C64" s="114"/>
      <c r="D64" s="47"/>
      <c r="E64" s="48"/>
      <c r="F64" s="47"/>
      <c r="G64" s="76"/>
      <c r="H64" s="92"/>
    </row>
    <row r="65" spans="1:11" ht="12.75">
      <c r="A65" s="65"/>
      <c r="B65" s="61"/>
      <c r="C65" s="138">
        <f>H65</f>
        <v>0</v>
      </c>
      <c r="D65" s="139" t="s">
        <v>13</v>
      </c>
      <c r="E65" s="151">
        <f>J65</f>
        <v>100</v>
      </c>
      <c r="F65" s="152"/>
      <c r="G65" s="76"/>
      <c r="H65" s="96">
        <f>SUM(H55:H64)</f>
        <v>0</v>
      </c>
      <c r="J65" s="96">
        <f>SUM(J55:J64)</f>
        <v>100</v>
      </c>
      <c r="K65" s="78">
        <v>100</v>
      </c>
    </row>
    <row r="66" spans="1:8" ht="24.75" customHeight="1">
      <c r="A66" s="153" t="s">
        <v>99</v>
      </c>
      <c r="B66" s="154"/>
      <c r="C66" s="114"/>
      <c r="D66" s="58"/>
      <c r="E66" s="71"/>
      <c r="F66" s="55"/>
      <c r="G66" s="76"/>
      <c r="H66" s="92"/>
    </row>
    <row r="67" spans="1:8" ht="24.75" customHeight="1" thickBot="1">
      <c r="A67" s="56"/>
      <c r="C67" s="114" t="s">
        <v>114</v>
      </c>
      <c r="D67" s="58" t="s">
        <v>115</v>
      </c>
      <c r="E67" s="71" t="s">
        <v>116</v>
      </c>
      <c r="F67" s="55" t="s">
        <v>130</v>
      </c>
      <c r="G67" s="76" t="s">
        <v>131</v>
      </c>
      <c r="H67" s="92"/>
    </row>
    <row r="68" spans="1:11" ht="24.75" customHeight="1">
      <c r="A68" s="62">
        <v>6.1</v>
      </c>
      <c r="B68" s="130" t="s">
        <v>71</v>
      </c>
      <c r="C68" s="114"/>
      <c r="D68" s="58"/>
      <c r="E68" s="71"/>
      <c r="F68" s="55"/>
      <c r="G68" s="76"/>
      <c r="H68" s="127">
        <f aca="true" t="shared" si="8" ref="H68:H76">IF(C68="X",J68,(IF(D68="X",J68/2,(IF(E68="X",0,(IF(F68="X",0,0)))))))</f>
        <v>0</v>
      </c>
      <c r="J68" s="81">
        <f aca="true" t="shared" si="9" ref="J68:J76">IF(F68="x",0,K68)</f>
        <v>15</v>
      </c>
      <c r="K68" s="78">
        <v>15</v>
      </c>
    </row>
    <row r="69" spans="1:11" ht="24.75" customHeight="1">
      <c r="A69" s="62">
        <v>6.2</v>
      </c>
      <c r="B69" s="131" t="s">
        <v>27</v>
      </c>
      <c r="C69" s="114"/>
      <c r="D69" s="58"/>
      <c r="E69" s="71"/>
      <c r="F69" s="55"/>
      <c r="G69" s="76"/>
      <c r="H69" s="127">
        <f t="shared" si="8"/>
        <v>0</v>
      </c>
      <c r="J69" s="81">
        <f t="shared" si="9"/>
        <v>15</v>
      </c>
      <c r="K69" s="78">
        <v>15</v>
      </c>
    </row>
    <row r="70" spans="1:11" ht="24.75" customHeight="1">
      <c r="A70" s="62">
        <v>6.3</v>
      </c>
      <c r="B70" s="131" t="s">
        <v>72</v>
      </c>
      <c r="C70" s="114"/>
      <c r="D70" s="58"/>
      <c r="E70" s="71"/>
      <c r="F70" s="55"/>
      <c r="G70" s="76"/>
      <c r="H70" s="127">
        <f t="shared" si="8"/>
        <v>0</v>
      </c>
      <c r="J70" s="81">
        <f t="shared" si="9"/>
        <v>10</v>
      </c>
      <c r="K70" s="78">
        <v>10</v>
      </c>
    </row>
    <row r="71" spans="1:11" ht="24.75" customHeight="1">
      <c r="A71" s="62">
        <v>6.4</v>
      </c>
      <c r="B71" s="131" t="s">
        <v>28</v>
      </c>
      <c r="C71" s="114"/>
      <c r="D71" s="58"/>
      <c r="E71" s="71"/>
      <c r="F71" s="55"/>
      <c r="G71" s="76"/>
      <c r="H71" s="127">
        <f t="shared" si="8"/>
        <v>0</v>
      </c>
      <c r="J71" s="81">
        <f t="shared" si="9"/>
        <v>10</v>
      </c>
      <c r="K71" s="78">
        <v>10</v>
      </c>
    </row>
    <row r="72" spans="1:11" ht="24.75" customHeight="1">
      <c r="A72" s="62">
        <v>6.5</v>
      </c>
      <c r="B72" s="131" t="s">
        <v>73</v>
      </c>
      <c r="C72" s="114"/>
      <c r="D72" s="58"/>
      <c r="E72" s="71"/>
      <c r="F72" s="55"/>
      <c r="G72" s="76"/>
      <c r="H72" s="127">
        <f t="shared" si="8"/>
        <v>0</v>
      </c>
      <c r="J72" s="81">
        <f t="shared" si="9"/>
        <v>10</v>
      </c>
      <c r="K72" s="78">
        <v>10</v>
      </c>
    </row>
    <row r="73" spans="1:11" ht="24.75" customHeight="1">
      <c r="A73" s="62">
        <v>6.6</v>
      </c>
      <c r="B73" s="131" t="s">
        <v>74</v>
      </c>
      <c r="C73" s="114"/>
      <c r="D73" s="58"/>
      <c r="E73" s="71"/>
      <c r="F73" s="55"/>
      <c r="G73" s="76"/>
      <c r="H73" s="127">
        <f t="shared" si="8"/>
        <v>0</v>
      </c>
      <c r="J73" s="81">
        <f t="shared" si="9"/>
        <v>10</v>
      </c>
      <c r="K73" s="78">
        <v>10</v>
      </c>
    </row>
    <row r="74" spans="1:11" ht="24.75" customHeight="1">
      <c r="A74" s="62">
        <v>6.7</v>
      </c>
      <c r="B74" s="131" t="s">
        <v>29</v>
      </c>
      <c r="C74" s="114"/>
      <c r="D74" s="58"/>
      <c r="E74" s="71"/>
      <c r="F74" s="55"/>
      <c r="G74" s="76"/>
      <c r="H74" s="127">
        <f t="shared" si="8"/>
        <v>0</v>
      </c>
      <c r="J74" s="81">
        <f t="shared" si="9"/>
        <v>10</v>
      </c>
      <c r="K74" s="78">
        <v>10</v>
      </c>
    </row>
    <row r="75" spans="1:11" ht="24.75" customHeight="1">
      <c r="A75" s="62">
        <v>6.8</v>
      </c>
      <c r="B75" s="131" t="s">
        <v>30</v>
      </c>
      <c r="C75" s="114"/>
      <c r="D75" s="58"/>
      <c r="E75" s="71"/>
      <c r="F75" s="55"/>
      <c r="G75" s="76"/>
      <c r="H75" s="127">
        <f t="shared" si="8"/>
        <v>0</v>
      </c>
      <c r="J75" s="81">
        <f t="shared" si="9"/>
        <v>10</v>
      </c>
      <c r="K75" s="78">
        <v>10</v>
      </c>
    </row>
    <row r="76" spans="1:11" ht="24.75" customHeight="1">
      <c r="A76" s="62">
        <v>6.9</v>
      </c>
      <c r="B76" s="131" t="s">
        <v>47</v>
      </c>
      <c r="C76" s="114"/>
      <c r="D76" s="58"/>
      <c r="E76" s="71"/>
      <c r="F76" s="55"/>
      <c r="G76" s="76"/>
      <c r="H76" s="127">
        <f t="shared" si="8"/>
        <v>0</v>
      </c>
      <c r="J76" s="81">
        <f t="shared" si="9"/>
        <v>10</v>
      </c>
      <c r="K76" s="78">
        <v>10</v>
      </c>
    </row>
    <row r="77" spans="1:11" ht="12.75">
      <c r="A77" s="60"/>
      <c r="B77" s="51"/>
      <c r="C77" s="138">
        <f>H77</f>
        <v>0</v>
      </c>
      <c r="D77" s="139" t="s">
        <v>13</v>
      </c>
      <c r="E77" s="151">
        <f>J77</f>
        <v>100</v>
      </c>
      <c r="F77" s="152"/>
      <c r="G77" s="76"/>
      <c r="H77" s="96">
        <f>SUM(H68:H76)</f>
        <v>0</v>
      </c>
      <c r="J77" s="96">
        <f>SUM(J68:J76)</f>
        <v>100</v>
      </c>
      <c r="K77" s="78">
        <v>100</v>
      </c>
    </row>
    <row r="78" spans="1:8" ht="12.75">
      <c r="A78" s="156" t="s">
        <v>100</v>
      </c>
      <c r="B78" s="154"/>
      <c r="C78" s="114"/>
      <c r="D78" s="58"/>
      <c r="E78" s="71"/>
      <c r="F78" s="55"/>
      <c r="G78" s="77"/>
      <c r="H78" s="92"/>
    </row>
    <row r="79" spans="1:8" ht="13.5" thickBot="1">
      <c r="A79" s="67"/>
      <c r="C79" s="114" t="s">
        <v>114</v>
      </c>
      <c r="D79" s="58" t="s">
        <v>115</v>
      </c>
      <c r="E79" s="71" t="s">
        <v>116</v>
      </c>
      <c r="F79" s="55" t="s">
        <v>130</v>
      </c>
      <c r="G79" s="76" t="s">
        <v>131</v>
      </c>
      <c r="H79" s="92"/>
    </row>
    <row r="80" spans="1:11" ht="24">
      <c r="A80" s="49">
        <v>7.1</v>
      </c>
      <c r="B80" s="130" t="s">
        <v>31</v>
      </c>
      <c r="C80" s="114"/>
      <c r="D80" s="58"/>
      <c r="E80" s="71"/>
      <c r="F80" s="55"/>
      <c r="G80" s="76"/>
      <c r="H80" s="127">
        <f>IF(C80="X",J80,(IF(D80="X",J80/2,(IF(E80="X",0,(IF(F80="X",0,0)))))))</f>
        <v>0</v>
      </c>
      <c r="J80" s="81">
        <f>IF(F80="x",0,K80)</f>
        <v>15</v>
      </c>
      <c r="K80" s="78">
        <v>15</v>
      </c>
    </row>
    <row r="81" spans="1:11" ht="24">
      <c r="A81" s="49">
        <v>7.2</v>
      </c>
      <c r="B81" s="131" t="s">
        <v>32</v>
      </c>
      <c r="C81" s="114"/>
      <c r="D81" s="58"/>
      <c r="E81" s="71"/>
      <c r="F81" s="55"/>
      <c r="G81" s="76"/>
      <c r="H81" s="127">
        <f>IF(C81="X",J81,(IF(D81="X",J81/2,(IF(E81="X",0,(IF(F81="X",0,0)))))))</f>
        <v>0</v>
      </c>
      <c r="J81" s="81">
        <f>IF(F81="x",0,K81)</f>
        <v>15</v>
      </c>
      <c r="K81" s="78">
        <v>15</v>
      </c>
    </row>
    <row r="82" spans="1:11" ht="24">
      <c r="A82" s="49">
        <v>7.3</v>
      </c>
      <c r="B82" s="131" t="s">
        <v>75</v>
      </c>
      <c r="C82" s="114"/>
      <c r="D82" s="58"/>
      <c r="E82" s="71"/>
      <c r="F82" s="55"/>
      <c r="G82" s="76"/>
      <c r="H82" s="127">
        <f>IF(C82="X",J82,(IF(D82="X",J82/2,(IF(E82="X",0,(IF(F82="X",0,0)))))))</f>
        <v>0</v>
      </c>
      <c r="J82" s="81">
        <f>IF(F82="x",0,K82)</f>
        <v>15</v>
      </c>
      <c r="K82" s="78">
        <v>15</v>
      </c>
    </row>
    <row r="83" spans="1:11" ht="24">
      <c r="A83" s="49">
        <v>7.4</v>
      </c>
      <c r="B83" s="131" t="s">
        <v>10</v>
      </c>
      <c r="C83" s="114"/>
      <c r="D83" s="58"/>
      <c r="E83" s="71"/>
      <c r="F83" s="55"/>
      <c r="G83" s="76"/>
      <c r="H83" s="127">
        <f>IF(C83="X",J83,(IF(D83="X",J83/2,(IF(E83="X",0,(IF(F83="X",0,0)))))))</f>
        <v>0</v>
      </c>
      <c r="J83" s="81">
        <f>IF(F83="x",0,K83)</f>
        <v>15</v>
      </c>
      <c r="K83" s="78">
        <v>15</v>
      </c>
    </row>
    <row r="84" spans="1:11" ht="21" customHeight="1">
      <c r="A84" s="49">
        <v>7.5</v>
      </c>
      <c r="B84" s="131" t="s">
        <v>33</v>
      </c>
      <c r="C84" s="114"/>
      <c r="D84" s="58"/>
      <c r="E84" s="71"/>
      <c r="F84" s="55"/>
      <c r="G84" s="76"/>
      <c r="H84" s="127">
        <f>IF(C84="X",J84,(IF(D84="X",J84/2,(IF(E84="X",0,(IF(F84="X",0,0)))))))</f>
        <v>0</v>
      </c>
      <c r="J84" s="81">
        <f>IF(F84="x",0,K84)</f>
        <v>20</v>
      </c>
      <c r="K84" s="78">
        <v>20</v>
      </c>
    </row>
    <row r="85" spans="1:8" ht="13.5" customHeight="1">
      <c r="A85" s="49"/>
      <c r="B85" s="50"/>
      <c r="C85" s="114"/>
      <c r="D85" s="47"/>
      <c r="E85" s="48"/>
      <c r="F85" s="47"/>
      <c r="G85" s="76"/>
      <c r="H85" s="92"/>
    </row>
    <row r="86" spans="1:11" ht="12.75">
      <c r="A86" s="60" t="s">
        <v>118</v>
      </c>
      <c r="B86" s="61"/>
      <c r="C86" s="138">
        <f>H86</f>
        <v>0</v>
      </c>
      <c r="D86" s="139" t="s">
        <v>13</v>
      </c>
      <c r="E86" s="151">
        <f>J86</f>
        <v>80</v>
      </c>
      <c r="F86" s="152"/>
      <c r="G86" s="76"/>
      <c r="H86" s="96">
        <f>SUM(H80:H85)</f>
        <v>0</v>
      </c>
      <c r="J86" s="96">
        <f>SUM(J80:J85)</f>
        <v>80</v>
      </c>
      <c r="K86" s="78">
        <v>80</v>
      </c>
    </row>
    <row r="87" spans="1:10" ht="12.75">
      <c r="A87" s="153" t="s">
        <v>101</v>
      </c>
      <c r="B87" s="155"/>
      <c r="C87" s="114"/>
      <c r="D87" s="55"/>
      <c r="E87" s="48"/>
      <c r="F87" s="47"/>
      <c r="G87" s="76"/>
      <c r="H87" s="92"/>
      <c r="J87" s="97"/>
    </row>
    <row r="88" spans="1:8" ht="12.75">
      <c r="A88" s="56"/>
      <c r="B88" s="66"/>
      <c r="C88" s="114" t="s">
        <v>114</v>
      </c>
      <c r="D88" s="58" t="s">
        <v>115</v>
      </c>
      <c r="E88" s="71" t="s">
        <v>116</v>
      </c>
      <c r="F88" s="55" t="s">
        <v>130</v>
      </c>
      <c r="G88" s="76" t="s">
        <v>131</v>
      </c>
      <c r="H88" s="92"/>
    </row>
    <row r="89" spans="1:11" ht="24">
      <c r="A89" s="104">
        <v>8.1</v>
      </c>
      <c r="B89" s="131" t="s">
        <v>34</v>
      </c>
      <c r="C89" s="114"/>
      <c r="D89" s="58"/>
      <c r="E89" s="71"/>
      <c r="F89" s="55"/>
      <c r="G89" s="76"/>
      <c r="H89" s="127">
        <f aca="true" t="shared" si="10" ref="H89:H99">IF(C89="X",J89,(IF(D89="X",J89/2,(IF(E89="X",0,(IF(F89="X",0,0)))))))</f>
        <v>0</v>
      </c>
      <c r="J89" s="81">
        <f aca="true" t="shared" si="11" ref="J89:J99">IF(F89="x",0,K89)</f>
        <v>10</v>
      </c>
      <c r="K89" s="78">
        <v>10</v>
      </c>
    </row>
    <row r="90" spans="1:11" ht="24">
      <c r="A90" s="104">
        <v>8.2</v>
      </c>
      <c r="B90" s="131" t="s">
        <v>77</v>
      </c>
      <c r="C90" s="114"/>
      <c r="D90" s="58"/>
      <c r="E90" s="71"/>
      <c r="F90" s="55"/>
      <c r="G90" s="76"/>
      <c r="H90" s="127">
        <f t="shared" si="10"/>
        <v>0</v>
      </c>
      <c r="J90" s="81">
        <f t="shared" si="11"/>
        <v>10</v>
      </c>
      <c r="K90" s="78">
        <v>10</v>
      </c>
    </row>
    <row r="91" spans="1:11" ht="12.75">
      <c r="A91" s="104">
        <v>8.3</v>
      </c>
      <c r="B91" s="131" t="s">
        <v>78</v>
      </c>
      <c r="C91" s="114"/>
      <c r="D91" s="58"/>
      <c r="E91" s="71"/>
      <c r="F91" s="55"/>
      <c r="G91" s="76"/>
      <c r="H91" s="127">
        <f t="shared" si="10"/>
        <v>0</v>
      </c>
      <c r="J91" s="81">
        <f t="shared" si="11"/>
        <v>5</v>
      </c>
      <c r="K91" s="78">
        <v>5</v>
      </c>
    </row>
    <row r="92" spans="1:11" ht="12.75">
      <c r="A92" s="104">
        <v>8.4</v>
      </c>
      <c r="B92" s="131" t="s">
        <v>76</v>
      </c>
      <c r="C92" s="114"/>
      <c r="D92" s="58"/>
      <c r="E92" s="71"/>
      <c r="F92" s="55"/>
      <c r="G92" s="76"/>
      <c r="H92" s="127">
        <f t="shared" si="10"/>
        <v>0</v>
      </c>
      <c r="J92" s="81">
        <f t="shared" si="11"/>
        <v>10</v>
      </c>
      <c r="K92" s="78">
        <v>10</v>
      </c>
    </row>
    <row r="93" spans="1:11" ht="12.75">
      <c r="A93" s="104">
        <v>8.5</v>
      </c>
      <c r="B93" s="131" t="s">
        <v>35</v>
      </c>
      <c r="C93" s="114"/>
      <c r="D93" s="58"/>
      <c r="E93" s="71"/>
      <c r="F93" s="55"/>
      <c r="G93" s="76"/>
      <c r="H93" s="127">
        <f t="shared" si="10"/>
        <v>0</v>
      </c>
      <c r="J93" s="81">
        <f t="shared" si="11"/>
        <v>10</v>
      </c>
      <c r="K93" s="78">
        <v>10</v>
      </c>
    </row>
    <row r="94" spans="1:11" ht="24">
      <c r="A94" s="104">
        <v>8.6</v>
      </c>
      <c r="B94" s="131" t="s">
        <v>44</v>
      </c>
      <c r="C94" s="114"/>
      <c r="D94" s="58"/>
      <c r="E94" s="71"/>
      <c r="F94" s="55"/>
      <c r="G94" s="76"/>
      <c r="H94" s="127">
        <f t="shared" si="10"/>
        <v>0</v>
      </c>
      <c r="J94" s="81">
        <f t="shared" si="11"/>
        <v>5</v>
      </c>
      <c r="K94" s="78">
        <v>5</v>
      </c>
    </row>
    <row r="95" spans="1:11" ht="12.75">
      <c r="A95" s="104">
        <v>8.7</v>
      </c>
      <c r="B95" s="131" t="s">
        <v>36</v>
      </c>
      <c r="C95" s="114"/>
      <c r="D95" s="58"/>
      <c r="E95" s="71"/>
      <c r="F95" s="55"/>
      <c r="G95" s="76"/>
      <c r="H95" s="127">
        <f t="shared" si="10"/>
        <v>0</v>
      </c>
      <c r="J95" s="81">
        <f t="shared" si="11"/>
        <v>10</v>
      </c>
      <c r="K95" s="78">
        <v>10</v>
      </c>
    </row>
    <row r="96" spans="1:11" ht="24">
      <c r="A96" s="104">
        <v>8.8</v>
      </c>
      <c r="B96" s="131" t="s">
        <v>0</v>
      </c>
      <c r="C96" s="114"/>
      <c r="D96" s="58"/>
      <c r="E96" s="71"/>
      <c r="F96" s="55"/>
      <c r="G96" s="76"/>
      <c r="H96" s="127">
        <f t="shared" si="10"/>
        <v>0</v>
      </c>
      <c r="J96" s="81">
        <f t="shared" si="11"/>
        <v>10</v>
      </c>
      <c r="K96" s="78">
        <v>10</v>
      </c>
    </row>
    <row r="97" spans="1:11" ht="12.75">
      <c r="A97" s="104">
        <v>8.9</v>
      </c>
      <c r="B97" s="131" t="s">
        <v>1</v>
      </c>
      <c r="C97" s="114"/>
      <c r="D97" s="58"/>
      <c r="E97" s="71"/>
      <c r="F97" s="55"/>
      <c r="G97" s="76"/>
      <c r="H97" s="127">
        <f t="shared" si="10"/>
        <v>0</v>
      </c>
      <c r="J97" s="81">
        <f t="shared" si="11"/>
        <v>10</v>
      </c>
      <c r="K97" s="78">
        <v>10</v>
      </c>
    </row>
    <row r="98" spans="1:11" ht="24">
      <c r="A98" s="104">
        <v>8.91</v>
      </c>
      <c r="B98" s="131" t="s">
        <v>11</v>
      </c>
      <c r="C98" s="114"/>
      <c r="D98" s="58"/>
      <c r="E98" s="71"/>
      <c r="F98" s="55"/>
      <c r="G98" s="76"/>
      <c r="H98" s="127">
        <f t="shared" si="10"/>
        <v>0</v>
      </c>
      <c r="J98" s="81">
        <f t="shared" si="11"/>
        <v>10</v>
      </c>
      <c r="K98" s="78">
        <v>10</v>
      </c>
    </row>
    <row r="99" spans="1:11" ht="24">
      <c r="A99" s="104">
        <v>8.92</v>
      </c>
      <c r="B99" s="131" t="s">
        <v>37</v>
      </c>
      <c r="C99" s="114"/>
      <c r="D99" s="58"/>
      <c r="E99" s="71"/>
      <c r="F99" s="55"/>
      <c r="G99" s="76"/>
      <c r="H99" s="127">
        <f t="shared" si="10"/>
        <v>0</v>
      </c>
      <c r="J99" s="81">
        <f t="shared" si="11"/>
        <v>10</v>
      </c>
      <c r="K99" s="78">
        <v>10</v>
      </c>
    </row>
    <row r="100" spans="1:8" ht="12.75">
      <c r="A100" s="68"/>
      <c r="B100" s="50"/>
      <c r="C100" s="114"/>
      <c r="D100" s="47"/>
      <c r="E100" s="48"/>
      <c r="F100" s="47"/>
      <c r="G100" s="76"/>
      <c r="H100" s="92"/>
    </row>
    <row r="101" spans="1:11" ht="12.75">
      <c r="A101" s="60" t="s">
        <v>118</v>
      </c>
      <c r="B101" s="61"/>
      <c r="C101" s="138">
        <f>H101</f>
        <v>0</v>
      </c>
      <c r="D101" s="139" t="s">
        <v>13</v>
      </c>
      <c r="E101" s="151">
        <f>J101</f>
        <v>100</v>
      </c>
      <c r="F101" s="152"/>
      <c r="G101" s="76"/>
      <c r="H101" s="96">
        <f>SUM(H89:H100)</f>
        <v>0</v>
      </c>
      <c r="J101" s="96">
        <f>SUM(J89:J100)</f>
        <v>100</v>
      </c>
      <c r="K101" s="78">
        <v>100</v>
      </c>
    </row>
    <row r="102" spans="1:8" ht="12.75">
      <c r="A102" s="153" t="s">
        <v>102</v>
      </c>
      <c r="B102" s="154"/>
      <c r="C102" s="114"/>
      <c r="D102" s="58"/>
      <c r="E102" s="71"/>
      <c r="F102" s="55"/>
      <c r="G102" s="77"/>
      <c r="H102" s="92"/>
    </row>
    <row r="103" spans="1:8" ht="13.5" thickBot="1">
      <c r="A103" s="62"/>
      <c r="B103" s="64"/>
      <c r="C103" s="114" t="s">
        <v>114</v>
      </c>
      <c r="D103" s="58" t="s">
        <v>115</v>
      </c>
      <c r="E103" s="71" t="s">
        <v>116</v>
      </c>
      <c r="F103" s="55" t="s">
        <v>130</v>
      </c>
      <c r="G103" s="76" t="s">
        <v>131</v>
      </c>
      <c r="H103" s="92"/>
    </row>
    <row r="104" spans="1:11" ht="24">
      <c r="A104" s="62">
        <v>9.1</v>
      </c>
      <c r="B104" s="132" t="s">
        <v>38</v>
      </c>
      <c r="C104" s="114"/>
      <c r="D104" s="58"/>
      <c r="E104" s="71"/>
      <c r="F104" s="55"/>
      <c r="G104" s="76"/>
      <c r="H104" s="127">
        <f aca="true" t="shared" si="12" ref="H104:H116">IF(C104="X",J104,(IF(D104="X",J104/2,(IF(E104="X",0,(IF(F104="X",0,0)))))))</f>
        <v>0</v>
      </c>
      <c r="J104" s="81">
        <f aca="true" t="shared" si="13" ref="J104:J116">IF(F104="x",0,K104)</f>
        <v>10</v>
      </c>
      <c r="K104" s="78">
        <v>10</v>
      </c>
    </row>
    <row r="105" spans="1:11" ht="24">
      <c r="A105" s="62">
        <v>9.2</v>
      </c>
      <c r="B105" s="119" t="s">
        <v>54</v>
      </c>
      <c r="C105" s="114"/>
      <c r="D105" s="58"/>
      <c r="E105" s="71"/>
      <c r="F105" s="55"/>
      <c r="G105" s="76"/>
      <c r="H105" s="127">
        <f t="shared" si="12"/>
        <v>0</v>
      </c>
      <c r="J105" s="81">
        <f t="shared" si="13"/>
        <v>5</v>
      </c>
      <c r="K105" s="78">
        <v>5</v>
      </c>
    </row>
    <row r="106" spans="1:11" ht="24">
      <c r="A106" s="62">
        <v>9.3</v>
      </c>
      <c r="B106" s="131" t="s">
        <v>39</v>
      </c>
      <c r="C106" s="114"/>
      <c r="D106" s="58"/>
      <c r="E106" s="71"/>
      <c r="F106" s="55"/>
      <c r="G106" s="76"/>
      <c r="H106" s="127">
        <f t="shared" si="12"/>
        <v>0</v>
      </c>
      <c r="J106" s="81">
        <f t="shared" si="13"/>
        <v>10</v>
      </c>
      <c r="K106" s="78">
        <v>10</v>
      </c>
    </row>
    <row r="107" spans="1:11" ht="24">
      <c r="A107" s="62">
        <v>9.4</v>
      </c>
      <c r="B107" s="131" t="s">
        <v>40</v>
      </c>
      <c r="C107" s="114"/>
      <c r="D107" s="58"/>
      <c r="E107" s="71"/>
      <c r="F107" s="55"/>
      <c r="G107" s="76"/>
      <c r="H107" s="127">
        <f t="shared" si="12"/>
        <v>0</v>
      </c>
      <c r="J107" s="81">
        <f t="shared" si="13"/>
        <v>5</v>
      </c>
      <c r="K107" s="78">
        <v>5</v>
      </c>
    </row>
    <row r="108" spans="1:11" ht="24">
      <c r="A108" s="62">
        <v>9.5</v>
      </c>
      <c r="B108" s="131" t="s">
        <v>41</v>
      </c>
      <c r="C108" s="114"/>
      <c r="D108" s="58"/>
      <c r="E108" s="71"/>
      <c r="F108" s="55"/>
      <c r="G108" s="76"/>
      <c r="H108" s="127">
        <f t="shared" si="12"/>
        <v>0</v>
      </c>
      <c r="J108" s="81">
        <f t="shared" si="13"/>
        <v>5</v>
      </c>
      <c r="K108" s="78">
        <v>5</v>
      </c>
    </row>
    <row r="109" spans="1:11" ht="24">
      <c r="A109" s="62">
        <v>9.6</v>
      </c>
      <c r="B109" s="131" t="s">
        <v>42</v>
      </c>
      <c r="C109" s="114"/>
      <c r="D109" s="58"/>
      <c r="E109" s="71"/>
      <c r="F109" s="55"/>
      <c r="G109" s="76"/>
      <c r="H109" s="127">
        <f t="shared" si="12"/>
        <v>0</v>
      </c>
      <c r="J109" s="81">
        <f t="shared" si="13"/>
        <v>10</v>
      </c>
      <c r="K109" s="78">
        <v>10</v>
      </c>
    </row>
    <row r="110" spans="1:11" ht="24">
      <c r="A110" s="62">
        <v>9.7</v>
      </c>
      <c r="B110" s="131" t="s">
        <v>43</v>
      </c>
      <c r="C110" s="114"/>
      <c r="D110" s="58"/>
      <c r="E110" s="71"/>
      <c r="F110" s="55"/>
      <c r="G110" s="76"/>
      <c r="H110" s="127">
        <f t="shared" si="12"/>
        <v>0</v>
      </c>
      <c r="J110" s="81">
        <f t="shared" si="13"/>
        <v>5</v>
      </c>
      <c r="K110" s="78">
        <v>5</v>
      </c>
    </row>
    <row r="111" spans="1:11" ht="24">
      <c r="A111" s="62">
        <v>9.8</v>
      </c>
      <c r="B111" s="131" t="s">
        <v>105</v>
      </c>
      <c r="C111" s="114"/>
      <c r="D111" s="58"/>
      <c r="E111" s="71"/>
      <c r="F111" s="55"/>
      <c r="G111" s="76"/>
      <c r="H111" s="127">
        <f t="shared" si="12"/>
        <v>0</v>
      </c>
      <c r="J111" s="81">
        <f t="shared" si="13"/>
        <v>10</v>
      </c>
      <c r="K111" s="78">
        <v>10</v>
      </c>
    </row>
    <row r="112" spans="1:11" ht="12.75">
      <c r="A112" s="62">
        <v>9.9</v>
      </c>
      <c r="B112" s="131" t="s">
        <v>106</v>
      </c>
      <c r="C112" s="114"/>
      <c r="D112" s="58"/>
      <c r="E112" s="71"/>
      <c r="F112" s="55"/>
      <c r="G112" s="76"/>
      <c r="H112" s="127">
        <f t="shared" si="12"/>
        <v>0</v>
      </c>
      <c r="J112" s="81">
        <f t="shared" si="13"/>
        <v>5</v>
      </c>
      <c r="K112" s="78">
        <v>5</v>
      </c>
    </row>
    <row r="113" spans="1:11" ht="12.75">
      <c r="A113" s="62">
        <v>9.91</v>
      </c>
      <c r="B113" s="131" t="s">
        <v>107</v>
      </c>
      <c r="C113" s="114"/>
      <c r="D113" s="58"/>
      <c r="E113" s="71"/>
      <c r="F113" s="55"/>
      <c r="G113" s="76"/>
      <c r="H113" s="127">
        <f t="shared" si="12"/>
        <v>0</v>
      </c>
      <c r="J113" s="81">
        <f t="shared" si="13"/>
        <v>5</v>
      </c>
      <c r="K113" s="78">
        <v>5</v>
      </c>
    </row>
    <row r="114" spans="1:11" ht="16.5" customHeight="1">
      <c r="A114" s="62">
        <v>9.92</v>
      </c>
      <c r="B114" s="131" t="s">
        <v>108</v>
      </c>
      <c r="C114" s="114"/>
      <c r="D114" s="58"/>
      <c r="E114" s="71"/>
      <c r="F114" s="55"/>
      <c r="G114" s="76"/>
      <c r="H114" s="127">
        <f t="shared" si="12"/>
        <v>0</v>
      </c>
      <c r="J114" s="81">
        <f t="shared" si="13"/>
        <v>10</v>
      </c>
      <c r="K114" s="78">
        <v>10</v>
      </c>
    </row>
    <row r="115" spans="1:11" ht="20.25" customHeight="1">
      <c r="A115" s="62">
        <v>9.94</v>
      </c>
      <c r="B115" s="131" t="s">
        <v>109</v>
      </c>
      <c r="C115" s="114"/>
      <c r="D115" s="58"/>
      <c r="E115" s="71"/>
      <c r="F115" s="55"/>
      <c r="G115" s="76"/>
      <c r="H115" s="127">
        <f t="shared" si="12"/>
        <v>0</v>
      </c>
      <c r="J115" s="81">
        <f t="shared" si="13"/>
        <v>10</v>
      </c>
      <c r="K115" s="78">
        <v>10</v>
      </c>
    </row>
    <row r="116" spans="1:11" ht="14.25" customHeight="1">
      <c r="A116" s="62">
        <v>9.95</v>
      </c>
      <c r="B116" s="131" t="s">
        <v>2</v>
      </c>
      <c r="C116" s="114"/>
      <c r="D116" s="58"/>
      <c r="E116" s="71"/>
      <c r="F116" s="55"/>
      <c r="G116" s="76"/>
      <c r="H116" s="127">
        <f t="shared" si="12"/>
        <v>0</v>
      </c>
      <c r="J116" s="81">
        <f t="shared" si="13"/>
        <v>10</v>
      </c>
      <c r="K116" s="78">
        <v>10</v>
      </c>
    </row>
    <row r="117" spans="1:11" ht="12.75">
      <c r="A117" s="47"/>
      <c r="B117" s="47"/>
      <c r="C117" s="138">
        <f>H117</f>
        <v>0</v>
      </c>
      <c r="D117" s="139" t="s">
        <v>13</v>
      </c>
      <c r="E117" s="151">
        <f>J117</f>
        <v>100</v>
      </c>
      <c r="F117" s="152"/>
      <c r="G117" s="76"/>
      <c r="H117" s="96">
        <f>SUM(H104:H116)</f>
        <v>0</v>
      </c>
      <c r="J117" s="96">
        <f>SUM(J104:J116)</f>
        <v>100</v>
      </c>
      <c r="K117" s="78">
        <v>100</v>
      </c>
    </row>
    <row r="118" spans="1:10" ht="12.75">
      <c r="A118" s="47"/>
      <c r="B118" s="47"/>
      <c r="C118" s="114"/>
      <c r="D118" s="55"/>
      <c r="E118" s="48"/>
      <c r="F118" s="47"/>
      <c r="G118" s="76"/>
      <c r="H118" s="92"/>
      <c r="J118" s="97"/>
    </row>
    <row r="119" spans="1:8" ht="12.75">
      <c r="A119" s="153" t="s">
        <v>103</v>
      </c>
      <c r="B119" s="154"/>
      <c r="C119" s="114" t="s">
        <v>114</v>
      </c>
      <c r="D119" s="58" t="s">
        <v>115</v>
      </c>
      <c r="E119" s="71" t="s">
        <v>116</v>
      </c>
      <c r="F119" s="55" t="s">
        <v>130</v>
      </c>
      <c r="G119" s="76" t="s">
        <v>131</v>
      </c>
      <c r="H119" s="92"/>
    </row>
    <row r="120" spans="1:8" ht="13.5" thickBot="1">
      <c r="A120" s="120"/>
      <c r="B120" s="121"/>
      <c r="C120" s="114"/>
      <c r="D120" s="58"/>
      <c r="E120" s="71"/>
      <c r="F120" s="55"/>
      <c r="G120" s="76"/>
      <c r="H120" s="92"/>
    </row>
    <row r="121" spans="1:11" ht="24">
      <c r="A121" s="137">
        <v>10.1</v>
      </c>
      <c r="B121" s="130" t="s">
        <v>110</v>
      </c>
      <c r="C121" s="114"/>
      <c r="D121" s="58"/>
      <c r="E121" s="71"/>
      <c r="F121" s="55"/>
      <c r="G121" s="76"/>
      <c r="H121" s="127">
        <f aca="true" t="shared" si="14" ref="H121:H126">IF(C121="X",J121,(IF(D121="X",J121/2,(IF(E121="X",0,(IF(F121="X",0,0)))))))</f>
        <v>0</v>
      </c>
      <c r="J121" s="81">
        <f aca="true" t="shared" si="15" ref="J121:J126">IF(F121="x",0,K121)</f>
        <v>15</v>
      </c>
      <c r="K121" s="78">
        <v>15</v>
      </c>
    </row>
    <row r="122" spans="1:11" ht="12.75">
      <c r="A122" s="137">
        <v>10.2</v>
      </c>
      <c r="B122" s="131" t="s">
        <v>3</v>
      </c>
      <c r="C122" s="114"/>
      <c r="D122" s="58"/>
      <c r="E122" s="71"/>
      <c r="F122" s="55"/>
      <c r="G122" s="76"/>
      <c r="H122" s="127">
        <f t="shared" si="14"/>
        <v>0</v>
      </c>
      <c r="J122" s="81">
        <f t="shared" si="15"/>
        <v>15</v>
      </c>
      <c r="K122" s="78">
        <v>15</v>
      </c>
    </row>
    <row r="123" spans="1:11" ht="24">
      <c r="A123" s="137">
        <v>10.3</v>
      </c>
      <c r="B123" s="131" t="s">
        <v>4</v>
      </c>
      <c r="C123" s="114"/>
      <c r="D123" s="58"/>
      <c r="E123" s="71"/>
      <c r="F123" s="55"/>
      <c r="G123" s="76"/>
      <c r="H123" s="127">
        <f t="shared" si="14"/>
        <v>0</v>
      </c>
      <c r="J123" s="81">
        <f t="shared" si="15"/>
        <v>15</v>
      </c>
      <c r="K123" s="78">
        <v>15</v>
      </c>
    </row>
    <row r="124" spans="1:11" ht="24">
      <c r="A124" s="137">
        <v>10.4</v>
      </c>
      <c r="B124" s="131" t="s">
        <v>5</v>
      </c>
      <c r="C124" s="114"/>
      <c r="D124" s="58"/>
      <c r="E124" s="71"/>
      <c r="F124" s="55"/>
      <c r="G124" s="76"/>
      <c r="H124" s="127">
        <f t="shared" si="14"/>
        <v>0</v>
      </c>
      <c r="J124" s="81">
        <f t="shared" si="15"/>
        <v>15</v>
      </c>
      <c r="K124" s="78">
        <v>15</v>
      </c>
    </row>
    <row r="125" spans="1:11" ht="39" customHeight="1">
      <c r="A125" s="137">
        <v>10.5</v>
      </c>
      <c r="B125" s="131" t="s">
        <v>6</v>
      </c>
      <c r="C125" s="114"/>
      <c r="D125" s="58"/>
      <c r="E125" s="71"/>
      <c r="F125" s="55"/>
      <c r="G125" s="76"/>
      <c r="H125" s="127">
        <f t="shared" si="14"/>
        <v>0</v>
      </c>
      <c r="J125" s="81">
        <f t="shared" si="15"/>
        <v>20</v>
      </c>
      <c r="K125" s="78">
        <v>20</v>
      </c>
    </row>
    <row r="126" spans="1:11" ht="36">
      <c r="A126" s="137">
        <v>10.6</v>
      </c>
      <c r="B126" s="131" t="s">
        <v>7</v>
      </c>
      <c r="C126" s="114"/>
      <c r="D126" s="58"/>
      <c r="E126" s="71"/>
      <c r="F126" s="55"/>
      <c r="G126" s="76"/>
      <c r="H126" s="127">
        <f t="shared" si="14"/>
        <v>0</v>
      </c>
      <c r="J126" s="81">
        <f t="shared" si="15"/>
        <v>20</v>
      </c>
      <c r="K126" s="78">
        <v>20</v>
      </c>
    </row>
    <row r="127" spans="1:11" ht="12.75">
      <c r="A127" s="56"/>
      <c r="B127" s="66"/>
      <c r="C127" s="138">
        <f>H127</f>
        <v>0</v>
      </c>
      <c r="D127" s="139" t="s">
        <v>13</v>
      </c>
      <c r="E127" s="151">
        <f>J127</f>
        <v>100</v>
      </c>
      <c r="F127" s="152"/>
      <c r="G127" s="76"/>
      <c r="H127" s="81">
        <f>SUM(H121:H126)</f>
        <v>0</v>
      </c>
      <c r="J127" s="81">
        <f>SUM(J121:J126)</f>
        <v>100</v>
      </c>
      <c r="K127" s="78">
        <v>100</v>
      </c>
    </row>
    <row r="129" spans="10:11" ht="12.75">
      <c r="J129" s="81" t="s">
        <v>91</v>
      </c>
      <c r="K129" s="78" t="s">
        <v>91</v>
      </c>
    </row>
    <row r="130" spans="10:11" ht="12.75">
      <c r="J130" s="81" t="s">
        <v>91</v>
      </c>
      <c r="K130" s="78" t="s">
        <v>91</v>
      </c>
    </row>
  </sheetData>
  <sheetProtection/>
  <mergeCells count="20">
    <mergeCell ref="A12:B12"/>
    <mergeCell ref="A24:B24"/>
    <mergeCell ref="A32:B32"/>
    <mergeCell ref="A41:B41"/>
    <mergeCell ref="E23:F23"/>
    <mergeCell ref="E31:F31"/>
    <mergeCell ref="E40:F40"/>
    <mergeCell ref="A102:B102"/>
    <mergeCell ref="A119:B119"/>
    <mergeCell ref="A53:B53"/>
    <mergeCell ref="A66:B66"/>
    <mergeCell ref="A78:B78"/>
    <mergeCell ref="A87:B87"/>
    <mergeCell ref="E127:F127"/>
    <mergeCell ref="E65:F65"/>
    <mergeCell ref="E77:F77"/>
    <mergeCell ref="E86:F86"/>
    <mergeCell ref="E101:F101"/>
    <mergeCell ref="E52:F52"/>
    <mergeCell ref="E117:F117"/>
  </mergeCells>
  <printOptions/>
  <pageMargins left="0" right="0.25" top="0.71" bottom="1.18" header="0.5" footer="0.54"/>
  <pageSetup fitToHeight="10" fitToWidth="1" horizontalDpi="600" verticalDpi="600" orientation="portrait" scale="87"/>
  <headerFooter alignWithMargins="0">
    <oddHeader>&amp;CSANITARY DESIGN AUDIT</oddHeader>
    <oddFooter>&amp;L&amp;8&amp;F&amp;CS = Satisfactory, M = Marginal, U = Unsatisfactory, NA = Not Applicable
&amp;P&amp;R&amp;8Rev:(12/7/98)</oddFooter>
  </headerFooter>
  <rowBreaks count="9" manualBreakCount="9">
    <brk id="23" max="6" man="1"/>
    <brk id="31" max="6" man="1"/>
    <brk id="40" max="6" man="1"/>
    <brk id="52" max="6" man="1"/>
    <brk id="65" max="6" man="1"/>
    <brk id="77" max="6" man="1"/>
    <brk id="86" max="6" man="1"/>
    <brk id="101" max="6" man="1"/>
    <brk id="118" max="6" man="1"/>
  </rowBreaks>
</worksheet>
</file>

<file path=xl/worksheets/sheet3.xml><?xml version="1.0" encoding="utf-8"?>
<worksheet xmlns="http://schemas.openxmlformats.org/spreadsheetml/2006/main" xmlns:r="http://schemas.openxmlformats.org/officeDocument/2006/relationships">
  <dimension ref="B1:J35"/>
  <sheetViews>
    <sheetView zoomScalePageLayoutView="0" workbookViewId="0" topLeftCell="A1">
      <selection activeCell="M6" sqref="M6"/>
    </sheetView>
  </sheetViews>
  <sheetFormatPr defaultColWidth="9.140625" defaultRowHeight="12.75"/>
  <cols>
    <col min="1" max="1" width="4.140625" style="4" customWidth="1"/>
    <col min="2" max="2" width="80.421875" style="4" bestFit="1" customWidth="1"/>
    <col min="3" max="3" width="0.9921875" style="4" customWidth="1"/>
    <col min="4" max="4" width="7.7109375" style="4" customWidth="1"/>
    <col min="5" max="5" width="4.7109375" style="4" customWidth="1"/>
    <col min="6" max="6" width="6.421875" style="4" customWidth="1"/>
    <col min="7" max="7" width="12.00390625" style="4" customWidth="1"/>
    <col min="8" max="8" width="32.140625" style="4" customWidth="1"/>
    <col min="9" max="9" width="4.140625" style="5" customWidth="1"/>
    <col min="10" max="16384" width="9.140625" style="4" customWidth="1"/>
  </cols>
  <sheetData>
    <row r="1" spans="2:10" ht="36.75" customHeight="1" thickBot="1">
      <c r="B1" s="143" t="s">
        <v>119</v>
      </c>
      <c r="C1" s="144"/>
      <c r="D1" s="161" t="s">
        <v>120</v>
      </c>
      <c r="E1" s="162"/>
      <c r="F1" s="163"/>
      <c r="G1" s="145" t="s">
        <v>14</v>
      </c>
      <c r="H1" s="146" t="s">
        <v>15</v>
      </c>
      <c r="I1"/>
      <c r="J1"/>
    </row>
    <row r="2" spans="2:9" ht="30.75" customHeight="1" thickBot="1">
      <c r="B2" s="15" t="str">
        <f>' Checklist'!A12</f>
        <v>PRINCIPLE #1 - Distinct Hygienic Zones Established In The Facility</v>
      </c>
      <c r="C2" s="14"/>
      <c r="D2" s="147">
        <f>' Checklist'!C23</f>
        <v>0</v>
      </c>
      <c r="E2" s="40" t="str">
        <f>' Checklist'!D23</f>
        <v>/</v>
      </c>
      <c r="F2" s="147">
        <f>' Checklist'!E23</f>
        <v>120</v>
      </c>
      <c r="G2" s="150">
        <f>D2/F2</f>
        <v>0</v>
      </c>
      <c r="H2" s="2"/>
      <c r="I2"/>
    </row>
    <row r="3" spans="2:9" ht="30.75" customHeight="1" thickBot="1">
      <c r="B3" s="15" t="str">
        <f>' Checklist'!A24</f>
        <v>PRINCIPLE #2 - Personnel &amp; Material Flows Controlled to Reduce Hazards</v>
      </c>
      <c r="C3" s="14"/>
      <c r="D3" s="147">
        <f>' Checklist'!C31</f>
        <v>0</v>
      </c>
      <c r="E3" s="40" t="str">
        <f>' Checklist'!D31</f>
        <v>/</v>
      </c>
      <c r="F3" s="147">
        <f>' Checklist'!E31</f>
        <v>100</v>
      </c>
      <c r="G3" s="150">
        <f aca="true" t="shared" si="0" ref="G3:G12">D3/F3</f>
        <v>0</v>
      </c>
      <c r="H3" s="2"/>
      <c r="I3"/>
    </row>
    <row r="4" spans="2:9" ht="30.75" customHeight="1" thickBot="1">
      <c r="B4" s="15" t="str">
        <f>' Checklist'!A32</f>
        <v>PRINCIPLE #3 - Water Accumulation Controlled Inside Facility</v>
      </c>
      <c r="C4" s="14"/>
      <c r="D4" s="147">
        <f>' Checklist'!C40</f>
        <v>0</v>
      </c>
      <c r="E4" s="40" t="str">
        <f>' Checklist'!D40</f>
        <v>/</v>
      </c>
      <c r="F4" s="147">
        <f>' Checklist'!E40</f>
        <v>100</v>
      </c>
      <c r="G4" s="150">
        <f t="shared" si="0"/>
        <v>0</v>
      </c>
      <c r="H4" s="2"/>
      <c r="I4"/>
    </row>
    <row r="5" spans="2:9" ht="30.75" customHeight="1" thickBot="1">
      <c r="B5" s="15" t="str">
        <f>' Checklist'!A41</f>
        <v>PRINCIPLE #4 - Room Air Flow and Room Air Quality Controlled</v>
      </c>
      <c r="C5" s="14"/>
      <c r="D5" s="147">
        <f>' Checklist'!C52</f>
        <v>0</v>
      </c>
      <c r="E5" s="40" t="str">
        <f>' Checklist'!D52</f>
        <v>/</v>
      </c>
      <c r="F5" s="147">
        <f>' Checklist'!E52</f>
        <v>100</v>
      </c>
      <c r="G5" s="150">
        <f t="shared" si="0"/>
        <v>0</v>
      </c>
      <c r="H5" s="2"/>
      <c r="I5"/>
    </row>
    <row r="6" spans="2:9" ht="30.75" customHeight="1" thickBot="1">
      <c r="B6" s="15" t="str">
        <f>' Checklist'!A53</f>
        <v>PRINCIPLE #5 - Site Elements Facilitate Sanitary Conditions</v>
      </c>
      <c r="C6" s="14"/>
      <c r="D6" s="147">
        <f>' Checklist'!C65</f>
        <v>0</v>
      </c>
      <c r="E6" s="40" t="str">
        <f>' Checklist'!D65</f>
        <v>/</v>
      </c>
      <c r="F6" s="147">
        <f>' Checklist'!E65</f>
        <v>100</v>
      </c>
      <c r="G6" s="150">
        <f t="shared" si="0"/>
        <v>0</v>
      </c>
      <c r="H6" s="2"/>
      <c r="I6"/>
    </row>
    <row r="7" spans="2:9" ht="30.75" customHeight="1" thickBot="1">
      <c r="B7" s="15" t="str">
        <f>' Checklist'!A66</f>
        <v>PRINCIPLE #6 - Building Envelope Facilitates Sanitary Conditions</v>
      </c>
      <c r="C7" s="14"/>
      <c r="D7" s="147">
        <f>' Checklist'!C77</f>
        <v>0</v>
      </c>
      <c r="E7" s="40" t="str">
        <f>' Checklist'!D77</f>
        <v>/</v>
      </c>
      <c r="F7" s="147">
        <f>' Checklist'!E77</f>
        <v>100</v>
      </c>
      <c r="G7" s="150">
        <f t="shared" si="0"/>
        <v>0</v>
      </c>
      <c r="H7" s="2"/>
      <c r="I7"/>
    </row>
    <row r="8" spans="2:9" ht="30.75" customHeight="1" thickBot="1">
      <c r="B8" s="15" t="str">
        <f>' Checklist'!A78</f>
        <v>PRINCIPLE #7 - Interior Spatial Design Promotes Sanitation</v>
      </c>
      <c r="C8" s="14"/>
      <c r="D8" s="147">
        <f>' Checklist'!C86</f>
        <v>0</v>
      </c>
      <c r="E8" s="40" t="str">
        <f>' Checklist'!D86</f>
        <v>/</v>
      </c>
      <c r="F8" s="147">
        <f>' Checklist'!E86</f>
        <v>80</v>
      </c>
      <c r="G8" s="150">
        <f t="shared" si="0"/>
        <v>0</v>
      </c>
      <c r="H8" s="2"/>
      <c r="I8"/>
    </row>
    <row r="9" spans="2:9" ht="30.75" customHeight="1" thickBot="1">
      <c r="B9" s="15" t="str">
        <f>' Checklist'!A87</f>
        <v>PRINCIPLE #8 - Building Components and Construction Facilitate Sanitary Conditions</v>
      </c>
      <c r="C9" s="14"/>
      <c r="D9" s="147">
        <f>' Checklist'!C101</f>
        <v>0</v>
      </c>
      <c r="E9" s="40" t="str">
        <f>' Checklist'!D101</f>
        <v>/</v>
      </c>
      <c r="F9" s="147">
        <f>' Checklist'!E101</f>
        <v>100</v>
      </c>
      <c r="G9" s="150">
        <f t="shared" si="0"/>
        <v>0</v>
      </c>
      <c r="H9" s="2"/>
      <c r="I9"/>
    </row>
    <row r="10" spans="2:9" ht="30.75" customHeight="1" thickBot="1">
      <c r="B10" s="15" t="str">
        <f>' Checklist'!A102</f>
        <v>PRINCIPLE #9 - Utility Systems Designed To Prevent Contamination</v>
      </c>
      <c r="C10" s="14"/>
      <c r="D10" s="147">
        <f>' Checklist'!C117</f>
        <v>0</v>
      </c>
      <c r="E10" s="40" t="str">
        <f>' Checklist'!D117</f>
        <v>/</v>
      </c>
      <c r="F10" s="147">
        <f>' Checklist'!E117</f>
        <v>100</v>
      </c>
      <c r="G10" s="150">
        <f t="shared" si="0"/>
        <v>0</v>
      </c>
      <c r="H10" s="2"/>
      <c r="I10"/>
    </row>
    <row r="11" spans="2:9" ht="30.75" customHeight="1">
      <c r="B11" s="15" t="str">
        <f>' Checklist'!A119</f>
        <v>PRINCIPLE #10 - Sanitation Integrated Into Facility Design</v>
      </c>
      <c r="C11" s="14"/>
      <c r="D11" s="147">
        <f>' Checklist'!C127</f>
        <v>0</v>
      </c>
      <c r="E11" s="40" t="str">
        <f>' Checklist'!D127</f>
        <v>/</v>
      </c>
      <c r="F11" s="147">
        <f>' Checklist'!E127</f>
        <v>100</v>
      </c>
      <c r="G11" s="150">
        <f t="shared" si="0"/>
        <v>0</v>
      </c>
      <c r="H11" s="2"/>
      <c r="I11"/>
    </row>
    <row r="12" spans="2:9" ht="30.75" customHeight="1">
      <c r="B12" s="13" t="s">
        <v>122</v>
      </c>
      <c r="C12" s="14"/>
      <c r="D12" s="148">
        <f>SUM(D2:D11)</f>
        <v>0</v>
      </c>
      <c r="E12" s="149" t="s">
        <v>13</v>
      </c>
      <c r="F12" s="148">
        <f>SUM(F2:F11)</f>
        <v>1000</v>
      </c>
      <c r="G12" s="150">
        <f t="shared" si="0"/>
        <v>0</v>
      </c>
      <c r="H12" s="2"/>
      <c r="I12"/>
    </row>
    <row r="13" spans="2:9" ht="12">
      <c r="B13" s="3"/>
      <c r="C13" s="3"/>
      <c r="D13" s="3"/>
      <c r="E13" s="3"/>
      <c r="F13" s="3"/>
      <c r="G13"/>
      <c r="H13"/>
      <c r="I13"/>
    </row>
    <row r="14" spans="2:9" ht="12">
      <c r="B14" s="140" t="s">
        <v>121</v>
      </c>
      <c r="C14" s="3"/>
      <c r="D14" s="3"/>
      <c r="E14" s="3"/>
      <c r="F14" s="3"/>
      <c r="G14"/>
      <c r="H14"/>
      <c r="I14"/>
    </row>
    <row r="15" spans="2:9" ht="12">
      <c r="B15" s="141" t="s">
        <v>125</v>
      </c>
      <c r="C15" s="3"/>
      <c r="D15" s="3"/>
      <c r="E15" s="3"/>
      <c r="F15" s="3"/>
      <c r="G15"/>
      <c r="H15"/>
      <c r="I15"/>
    </row>
    <row r="16" spans="2:9" ht="12">
      <c r="B16" s="141" t="s">
        <v>126</v>
      </c>
      <c r="C16" s="3"/>
      <c r="D16" s="3"/>
      <c r="E16" s="3"/>
      <c r="F16" s="3"/>
      <c r="G16"/>
      <c r="H16"/>
      <c r="I16"/>
    </row>
    <row r="17" spans="2:9" ht="12">
      <c r="B17" s="142" t="s">
        <v>127</v>
      </c>
      <c r="C17" s="3"/>
      <c r="D17" s="3"/>
      <c r="E17" s="3"/>
      <c r="F17" s="3"/>
      <c r="G17"/>
      <c r="H17"/>
      <c r="I17"/>
    </row>
    <row r="18" spans="2:9" ht="12">
      <c r="B18" s="3"/>
      <c r="C18" s="3"/>
      <c r="D18" s="3"/>
      <c r="E18" s="3"/>
      <c r="F18" s="3"/>
      <c r="G18"/>
      <c r="H18"/>
      <c r="I18"/>
    </row>
    <row r="19" spans="2:9" ht="12">
      <c r="B19" s="3"/>
      <c r="C19" s="3"/>
      <c r="D19" s="3"/>
      <c r="E19" s="3"/>
      <c r="F19" s="3"/>
      <c r="G19"/>
      <c r="H19"/>
      <c r="I19"/>
    </row>
    <row r="20" spans="2:9" ht="42">
      <c r="B20" s="99" t="s">
        <v>16</v>
      </c>
      <c r="C20" s="17"/>
      <c r="D20" s="17"/>
      <c r="E20" s="17"/>
      <c r="F20" s="17"/>
      <c r="G20" s="17"/>
      <c r="H20"/>
      <c r="I20"/>
    </row>
    <row r="21" spans="4:9" ht="9.75">
      <c r="D21" s="5"/>
      <c r="E21" s="5"/>
      <c r="F21" s="5"/>
      <c r="I21" s="4"/>
    </row>
    <row r="22" spans="3:9" ht="22.5" customHeight="1">
      <c r="C22" s="7"/>
      <c r="D22" s="5"/>
      <c r="E22" s="5"/>
      <c r="F22" s="5"/>
      <c r="I22" s="4"/>
    </row>
    <row r="23" spans="4:9" ht="9.75">
      <c r="D23" s="5"/>
      <c r="E23" s="5"/>
      <c r="F23" s="5"/>
      <c r="I23" s="4"/>
    </row>
    <row r="24" spans="4:9" ht="9.75">
      <c r="D24" s="5"/>
      <c r="E24" s="5"/>
      <c r="F24" s="5"/>
      <c r="I24" s="4"/>
    </row>
    <row r="25" spans="4:9" ht="9.75">
      <c r="D25" s="5"/>
      <c r="E25" s="5"/>
      <c r="F25" s="5"/>
      <c r="I25" s="4"/>
    </row>
    <row r="26" spans="4:9" ht="9.75">
      <c r="D26" s="5"/>
      <c r="E26" s="5"/>
      <c r="F26" s="5"/>
      <c r="I26" s="4"/>
    </row>
    <row r="27" spans="4:9" ht="9.75">
      <c r="D27" s="5"/>
      <c r="E27" s="5"/>
      <c r="F27" s="5"/>
      <c r="I27" s="4"/>
    </row>
    <row r="28" spans="4:9" ht="9.75">
      <c r="D28" s="5"/>
      <c r="E28" s="5"/>
      <c r="F28" s="5"/>
      <c r="I28" s="4"/>
    </row>
    <row r="29" spans="4:9" ht="9.75">
      <c r="D29" s="5"/>
      <c r="E29" s="5"/>
      <c r="F29" s="5"/>
      <c r="I29" s="4"/>
    </row>
    <row r="30" spans="4:9" ht="9.75">
      <c r="D30" s="5"/>
      <c r="E30" s="5"/>
      <c r="F30" s="5"/>
      <c r="I30" s="4"/>
    </row>
    <row r="31" spans="4:9" ht="9.75">
      <c r="D31" s="5"/>
      <c r="E31" s="5"/>
      <c r="F31" s="5"/>
      <c r="I31" s="4"/>
    </row>
    <row r="32" spans="4:9" ht="9.75">
      <c r="D32" s="5"/>
      <c r="E32" s="5"/>
      <c r="F32" s="5"/>
      <c r="I32" s="4"/>
    </row>
    <row r="33" spans="4:9" ht="9.75">
      <c r="D33" s="5"/>
      <c r="E33" s="5"/>
      <c r="F33" s="5"/>
      <c r="I33" s="4"/>
    </row>
    <row r="34" spans="4:6" ht="9.75">
      <c r="D34" s="5"/>
      <c r="E34" s="5"/>
      <c r="F34" s="5"/>
    </row>
    <row r="35" spans="4:6" ht="9.75">
      <c r="D35" s="5"/>
      <c r="E35" s="5"/>
      <c r="F35" s="5"/>
    </row>
  </sheetData>
  <sheetProtection/>
  <mergeCells count="1">
    <mergeCell ref="D1:F1"/>
  </mergeCells>
  <printOptions/>
  <pageMargins left="0" right="0" top="0.75" bottom="0.75" header="0.5" footer="0.5"/>
  <pageSetup horizontalDpi="600" verticalDpi="600" orientation="landscape"/>
  <headerFooter alignWithMargins="0">
    <oddHeader>&amp;CSANITATION AUDIT SUMMARY</oddHeader>
  </headerFooter>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
      <selection activeCell="D12" sqref="D12"/>
    </sheetView>
  </sheetViews>
  <sheetFormatPr defaultColWidth="8.8515625" defaultRowHeight="12.75"/>
  <cols>
    <col min="1" max="1" width="4.28125" style="0" customWidth="1"/>
    <col min="2" max="2" width="39.140625" style="38" customWidth="1"/>
    <col min="3" max="3" width="6.28125" style="38" customWidth="1"/>
    <col min="4" max="4" width="39.421875" style="0" customWidth="1"/>
  </cols>
  <sheetData>
    <row r="1" spans="1:12" s="1" customFormat="1" ht="46.5" customHeight="1">
      <c r="A1" s="8"/>
      <c r="B1" s="8"/>
      <c r="C1" s="8"/>
      <c r="D1" s="28"/>
      <c r="E1" s="30"/>
      <c r="G1" s="8"/>
      <c r="L1" s="11"/>
    </row>
    <row r="2" spans="1:12" s="1" customFormat="1" ht="18">
      <c r="A2" s="29" t="s">
        <v>85</v>
      </c>
      <c r="B2" s="37"/>
      <c r="C2" s="37"/>
      <c r="D2" s="28"/>
      <c r="E2" s="31"/>
      <c r="G2" s="9"/>
      <c r="K2" s="6"/>
      <c r="L2" s="11"/>
    </row>
    <row r="3" spans="1:12" s="1" customFormat="1" ht="15">
      <c r="A3" s="32" t="s">
        <v>86</v>
      </c>
      <c r="B3" s="8"/>
      <c r="C3" s="8"/>
      <c r="D3" s="28"/>
      <c r="E3" s="24"/>
      <c r="G3" s="8"/>
      <c r="K3"/>
      <c r="L3" s="12"/>
    </row>
    <row r="4" ht="12.75" thickBot="1"/>
    <row r="5" spans="1:4" ht="15.75" thickBot="1">
      <c r="A5" s="33" t="s">
        <v>128</v>
      </c>
      <c r="B5" s="34"/>
      <c r="C5" s="33" t="s">
        <v>128</v>
      </c>
      <c r="D5" s="35"/>
    </row>
    <row r="6" spans="1:4" ht="150" customHeight="1">
      <c r="A6" s="43">
        <v>1</v>
      </c>
      <c r="B6" s="39"/>
      <c r="C6" s="43">
        <v>2</v>
      </c>
      <c r="D6" s="10"/>
    </row>
    <row r="7" spans="1:4" ht="150" customHeight="1">
      <c r="A7" s="44">
        <v>3</v>
      </c>
      <c r="B7" s="40"/>
      <c r="C7" s="44">
        <v>4</v>
      </c>
      <c r="D7" s="2"/>
    </row>
    <row r="8" spans="1:4" ht="150" customHeight="1">
      <c r="A8" s="44">
        <v>5</v>
      </c>
      <c r="B8" s="40"/>
      <c r="C8" s="44">
        <v>6</v>
      </c>
      <c r="D8" s="2"/>
    </row>
    <row r="9" spans="1:4" ht="150" customHeight="1">
      <c r="A9" s="44">
        <v>7</v>
      </c>
      <c r="B9" s="40"/>
      <c r="C9" s="44">
        <v>8</v>
      </c>
      <c r="D9" s="2"/>
    </row>
    <row r="10" spans="1:4" ht="150" customHeight="1">
      <c r="A10" s="44">
        <v>9</v>
      </c>
      <c r="B10" s="40"/>
      <c r="C10" s="44">
        <v>10</v>
      </c>
      <c r="D10" s="2"/>
    </row>
    <row r="11" spans="1:4" ht="150" customHeight="1">
      <c r="A11" s="44">
        <v>11</v>
      </c>
      <c r="B11" s="40" t="s">
        <v>87</v>
      </c>
      <c r="C11" s="44">
        <v>12</v>
      </c>
      <c r="D11" s="2"/>
    </row>
    <row r="12" spans="1:4" ht="150" customHeight="1" thickBot="1">
      <c r="A12" s="45">
        <v>13</v>
      </c>
      <c r="B12" s="42"/>
      <c r="C12" s="45"/>
      <c r="D12" s="16"/>
    </row>
    <row r="13" spans="2:3" s="19" customFormat="1" ht="150" customHeight="1">
      <c r="B13" s="41"/>
      <c r="C13" s="41"/>
    </row>
    <row r="14" spans="2:3" s="19" customFormat="1" ht="150" customHeight="1">
      <c r="B14" s="41"/>
      <c r="C14" s="41"/>
    </row>
    <row r="15" spans="2:3" s="19" customFormat="1" ht="150" customHeight="1">
      <c r="B15" s="41"/>
      <c r="C15" s="41"/>
    </row>
    <row r="16" spans="2:3" s="19" customFormat="1" ht="150" customHeight="1">
      <c r="B16" s="41"/>
      <c r="C16" s="41"/>
    </row>
    <row r="17" spans="2:3" s="19" customFormat="1" ht="150" customHeight="1">
      <c r="B17" s="41"/>
      <c r="C17" s="41"/>
    </row>
    <row r="18" spans="2:3" s="19" customFormat="1" ht="150" customHeight="1">
      <c r="B18" s="41"/>
      <c r="C18" s="41"/>
    </row>
    <row r="19" spans="2:3" s="19" customFormat="1" ht="150" customHeight="1">
      <c r="B19" s="41"/>
      <c r="C19" s="41"/>
    </row>
    <row r="20" spans="2:3" s="19" customFormat="1" ht="150" customHeight="1">
      <c r="B20" s="41"/>
      <c r="C20" s="41"/>
    </row>
    <row r="21" spans="2:3" s="19" customFormat="1" ht="150" customHeight="1">
      <c r="B21" s="41"/>
      <c r="C21" s="41"/>
    </row>
    <row r="22" spans="2:3" s="19" customFormat="1" ht="150" customHeight="1">
      <c r="B22" s="41"/>
      <c r="C22" s="41"/>
    </row>
    <row r="23" spans="2:3" s="19" customFormat="1" ht="150" customHeight="1">
      <c r="B23" s="41"/>
      <c r="C23" s="41"/>
    </row>
    <row r="24" spans="2:3" s="19" customFormat="1" ht="150" customHeight="1">
      <c r="B24" s="41"/>
      <c r="C24" s="41"/>
    </row>
    <row r="25" spans="2:3" s="19" customFormat="1" ht="12">
      <c r="B25" s="41"/>
      <c r="C25" s="41"/>
    </row>
    <row r="26" spans="2:3" s="19" customFormat="1" ht="12">
      <c r="B26" s="41"/>
      <c r="C26" s="41"/>
    </row>
    <row r="27" spans="2:3" s="19" customFormat="1" ht="12">
      <c r="B27" s="41"/>
      <c r="C27" s="41"/>
    </row>
    <row r="28" spans="2:3" s="19" customFormat="1" ht="12">
      <c r="B28" s="41"/>
      <c r="C28" s="41"/>
    </row>
    <row r="29" spans="2:3" s="19" customFormat="1" ht="12">
      <c r="B29" s="41"/>
      <c r="C29" s="41"/>
    </row>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Hormel Foods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Facility Design Check list</dc:title>
  <dc:subject/>
  <dc:creator>***</dc:creator>
  <cp:keywords/>
  <dc:description/>
  <cp:lastModifiedBy>Bill Oakes</cp:lastModifiedBy>
  <cp:lastPrinted>2011-01-28T14:52:10Z</cp:lastPrinted>
  <dcterms:created xsi:type="dcterms:W3CDTF">1998-11-19T15:58:58Z</dcterms:created>
  <dcterms:modified xsi:type="dcterms:W3CDTF">2011-07-01T10:48:19Z</dcterms:modified>
  <cp:category/>
  <cp:version/>
  <cp:contentType/>
  <cp:contentStatus/>
</cp:coreProperties>
</file>